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EER\AEER_friss\___AEER_cikkek\11390\Supplementary files_P\"/>
    </mc:Choice>
  </mc:AlternateContent>
  <xr:revisionPtr revIDLastSave="0" documentId="13_ncr:1_{406839B9-E1CA-4988-88E0-328FB31DDF1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igment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24" i="2" s="1"/>
  <c r="G16" i="2"/>
  <c r="G17" i="2"/>
  <c r="G26" i="2" s="1"/>
  <c r="G18" i="2"/>
  <c r="G27" i="2" s="1"/>
  <c r="G19" i="2"/>
  <c r="G28" i="2" s="1"/>
  <c r="G20" i="2"/>
  <c r="G29" i="2" s="1"/>
  <c r="F20" i="2"/>
  <c r="F16" i="2"/>
  <c r="F17" i="2"/>
  <c r="F26" i="2" s="1"/>
  <c r="F18" i="2"/>
  <c r="F27" i="2" s="1"/>
  <c r="F19" i="2"/>
  <c r="F28" i="2" s="1"/>
  <c r="C15" i="2"/>
  <c r="C16" i="2"/>
  <c r="K16" i="2" s="1"/>
  <c r="K25" i="2" s="1"/>
  <c r="C17" i="2"/>
  <c r="C26" i="2" s="1"/>
  <c r="C18" i="2"/>
  <c r="C19" i="2"/>
  <c r="C28" i="2" s="1"/>
  <c r="C20" i="2"/>
  <c r="C29" i="2" s="1"/>
  <c r="B16" i="2"/>
  <c r="B17" i="2"/>
  <c r="B26" i="2" s="1"/>
  <c r="B18" i="2"/>
  <c r="J18" i="2" s="1"/>
  <c r="J27" i="2" s="1"/>
  <c r="B19" i="2"/>
  <c r="J19" i="2" s="1"/>
  <c r="J28" i="2" s="1"/>
  <c r="B20" i="2"/>
  <c r="B29" i="2" s="1"/>
  <c r="G25" i="2"/>
  <c r="C27" i="2"/>
  <c r="B25" i="2"/>
  <c r="F29" i="2"/>
  <c r="F15" i="2"/>
  <c r="F24" i="2" s="1"/>
  <c r="B15" i="2"/>
  <c r="B24" i="2" s="1"/>
  <c r="K18" i="2" l="1"/>
  <c r="K27" i="2" s="1"/>
  <c r="I28" i="2"/>
  <c r="K15" i="2"/>
  <c r="C25" i="2"/>
  <c r="J16" i="2"/>
  <c r="J25" i="2"/>
  <c r="M25" i="2" s="1"/>
  <c r="K19" i="2"/>
  <c r="K28" i="2" s="1"/>
  <c r="J17" i="2"/>
  <c r="K17" i="2"/>
  <c r="K26" i="2" s="1"/>
  <c r="F25" i="2"/>
  <c r="I25" i="2" s="1"/>
  <c r="K20" i="2"/>
  <c r="K29" i="2" s="1"/>
  <c r="J20" i="2"/>
  <c r="J29" i="2" s="1"/>
  <c r="K24" i="2"/>
  <c r="H27" i="2"/>
  <c r="H28" i="2"/>
  <c r="E25" i="2"/>
  <c r="C24" i="2"/>
  <c r="E24" i="2" s="1"/>
  <c r="D25" i="2"/>
  <c r="I27" i="2"/>
  <c r="D26" i="2"/>
  <c r="E26" i="2"/>
  <c r="I26" i="2"/>
  <c r="H26" i="2"/>
  <c r="J26" i="2"/>
  <c r="I24" i="2"/>
  <c r="H24" i="2"/>
  <c r="J15" i="2"/>
  <c r="J24" i="2" s="1"/>
  <c r="I29" i="2"/>
  <c r="H29" i="2"/>
  <c r="D29" i="2"/>
  <c r="E29" i="2"/>
  <c r="L27" i="2"/>
  <c r="B28" i="2"/>
  <c r="L28" i="2"/>
  <c r="B27" i="2"/>
  <c r="D24" i="2" l="1"/>
  <c r="L26" i="2"/>
  <c r="L25" i="2"/>
  <c r="H25" i="2"/>
  <c r="L24" i="2"/>
  <c r="M26" i="2"/>
  <c r="L29" i="2"/>
  <c r="M24" i="2"/>
  <c r="E28" i="2"/>
  <c r="D28" i="2"/>
  <c r="D27" i="2"/>
  <c r="E27" i="2"/>
  <c r="M29" i="2"/>
  <c r="M28" i="2"/>
  <c r="M27" i="2"/>
</calcChain>
</file>

<file path=xl/sharedStrings.xml><?xml version="1.0" encoding="utf-8"?>
<sst xmlns="http://schemas.openxmlformats.org/spreadsheetml/2006/main" count="95" uniqueCount="32">
  <si>
    <t>R1</t>
  </si>
  <si>
    <t>R2</t>
  </si>
  <si>
    <t>Control</t>
  </si>
  <si>
    <t>Pb</t>
  </si>
  <si>
    <t>2.5% MLE</t>
  </si>
  <si>
    <t>Pb+2.5% MLE</t>
  </si>
  <si>
    <t>5% MLE</t>
  </si>
  <si>
    <t>Pb+5% MLE</t>
  </si>
  <si>
    <t>SD</t>
  </si>
  <si>
    <t>Treatment</t>
  </si>
  <si>
    <t>F</t>
  </si>
  <si>
    <t>P</t>
  </si>
  <si>
    <t>LSD</t>
  </si>
  <si>
    <t>Blank</t>
  </si>
  <si>
    <t>663 nm</t>
  </si>
  <si>
    <t>644 nm</t>
  </si>
  <si>
    <t>452 nm</t>
  </si>
  <si>
    <t>Chl a (µg/ml)</t>
  </si>
  <si>
    <t>Chl b (µg/ml)</t>
  </si>
  <si>
    <t>Carotenoids (µg/ml)</t>
  </si>
  <si>
    <t>Chl a (mg/g f.wt)</t>
  </si>
  <si>
    <t>Chl b (mg/g f.wt)</t>
  </si>
  <si>
    <t>Carotenoids (mg/g f.wt)</t>
  </si>
  <si>
    <t>Mean</t>
  </si>
  <si>
    <t>Unstressed</t>
  </si>
  <si>
    <t>Stressed</t>
  </si>
  <si>
    <t>chl a</t>
  </si>
  <si>
    <t>chl b</t>
  </si>
  <si>
    <t>caro</t>
  </si>
  <si>
    <t xml:space="preserve">.0032 ** </t>
  </si>
  <si>
    <t>.0010 **</t>
  </si>
  <si>
    <t>.0001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</si>
</sst>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6907261592301"/>
          <c:y val="3.7895523476232124E-2"/>
          <c:w val="0.84877537182852147"/>
          <c:h val="0.846124599008457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Pigments!$C$34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5-4C23-9CBD-E913A74CA6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5-4C23-9CBD-E913A74CA696}"/>
                </c:ext>
              </c:extLst>
            </c:dLbl>
            <c:dLbl>
              <c:idx val="2"/>
              <c:layout>
                <c:manualLayout>
                  <c:x val="2.7777777777777779E-3"/>
                  <c:y val="-7.407407407407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F5-4C23-9CBD-E913A74CA6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Pigments!$E$35:$E$37</c:f>
                <c:numCache>
                  <c:formatCode>General</c:formatCode>
                  <c:ptCount val="3"/>
                  <c:pt idx="0">
                    <c:v>9.5408503771938682E-3</c:v>
                  </c:pt>
                  <c:pt idx="1">
                    <c:v>9.7563765240995231E-3</c:v>
                  </c:pt>
                  <c:pt idx="2">
                    <c:v>6.163326552585055E-2</c:v>
                  </c:pt>
                </c:numCache>
              </c:numRef>
            </c:plus>
            <c:minus>
              <c:numRef>
                <c:f>Pigments!$F$35:$F$37</c:f>
                <c:numCache>
                  <c:formatCode>General</c:formatCode>
                  <c:ptCount val="3"/>
                  <c:pt idx="0">
                    <c:v>9.5979846051137338E-3</c:v>
                  </c:pt>
                  <c:pt idx="1">
                    <c:v>3.3027543535661869E-3</c:v>
                  </c:pt>
                  <c:pt idx="2">
                    <c:v>3.3178157280053952E-2</c:v>
                  </c:pt>
                </c:numCache>
              </c:numRef>
            </c:minus>
          </c:errBars>
          <c:cat>
            <c:strRef>
              <c:f>Pigments!$B$35:$B$37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Pigments!$C$35:$C$37</c:f>
              <c:numCache>
                <c:formatCode>General</c:formatCode>
                <c:ptCount val="3"/>
                <c:pt idx="0">
                  <c:v>0.34044079999999999</c:v>
                </c:pt>
                <c:pt idx="1">
                  <c:v>0.38124240000000009</c:v>
                </c:pt>
                <c:pt idx="2">
                  <c:v>0.47916310000000001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F5-4C23-9CBD-E913A74CA696}"/>
            </c:ext>
          </c:extLst>
        </c:ser>
        <c:ser>
          <c:idx val="1"/>
          <c:order val="1"/>
          <c:tx>
            <c:strRef>
              <c:f>Pigments!$D$34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F5-4C23-9CBD-E913A74CA6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5-4C23-9CBD-E913A74CA696}"/>
                </c:ext>
              </c:extLst>
            </c:dLbl>
            <c:dLbl>
              <c:idx val="2"/>
              <c:layout>
                <c:manualLayout>
                  <c:x val="0"/>
                  <c:y val="-2.77777777777778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F5-4C23-9CBD-E913A74CA6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Pigments!$F$35:$F$37</c:f>
                <c:numCache>
                  <c:formatCode>General</c:formatCode>
                  <c:ptCount val="3"/>
                  <c:pt idx="0">
                    <c:v>9.5979846051137338E-3</c:v>
                  </c:pt>
                  <c:pt idx="1">
                    <c:v>3.3027543535661869E-3</c:v>
                  </c:pt>
                  <c:pt idx="2">
                    <c:v>3.3178157280053952E-2</c:v>
                  </c:pt>
                </c:numCache>
              </c:numRef>
            </c:plus>
            <c:minus>
              <c:numRef>
                <c:f>Pigments!$F$35:$F$37</c:f>
                <c:numCache>
                  <c:formatCode>General</c:formatCode>
                  <c:ptCount val="3"/>
                  <c:pt idx="0">
                    <c:v>9.5979846051137338E-3</c:v>
                  </c:pt>
                  <c:pt idx="1">
                    <c:v>3.3027543535661869E-3</c:v>
                  </c:pt>
                  <c:pt idx="2">
                    <c:v>3.3178157280053952E-2</c:v>
                  </c:pt>
                </c:numCache>
              </c:numRef>
            </c:minus>
          </c:errBars>
          <c:cat>
            <c:strRef>
              <c:f>Pigments!$B$35:$B$37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Pigments!$D$35:$D$37</c:f>
              <c:numCache>
                <c:formatCode>General</c:formatCode>
                <c:ptCount val="3"/>
                <c:pt idx="0">
                  <c:v>0.25033320000000003</c:v>
                </c:pt>
                <c:pt idx="1">
                  <c:v>0.31073880000000004</c:v>
                </c:pt>
                <c:pt idx="2">
                  <c:v>0.34880290000000003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F5-4C23-9CBD-E913A74C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4128"/>
        <c:axId val="41025920"/>
      </c:barChart>
      <c:catAx>
        <c:axId val="41024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025920"/>
        <c:crosses val="autoZero"/>
        <c:auto val="1"/>
        <c:lblAlgn val="ctr"/>
        <c:lblOffset val="100"/>
        <c:noMultiLvlLbl val="0"/>
      </c:catAx>
      <c:valAx>
        <c:axId val="41025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Chlorophyll a (mg/g fw)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0241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6907261592301"/>
          <c:y val="0.10271033829104695"/>
          <c:w val="0.84877537182852147"/>
          <c:h val="0.7813097841936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Pigments!$K$34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9A-4045-8729-892268F730E2}"/>
                </c:ext>
              </c:extLst>
            </c:dLbl>
            <c:dLbl>
              <c:idx val="1"/>
              <c:layout>
                <c:manualLayout>
                  <c:x val="0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A-4045-8729-892268F730E2}"/>
                </c:ext>
              </c:extLst>
            </c:dLbl>
            <c:dLbl>
              <c:idx val="2"/>
              <c:layout>
                <c:manualLayout>
                  <c:x val="0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A-4045-8729-892268F730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Pigments!$M$35:$M$37</c:f>
                <c:numCache>
                  <c:formatCode>General</c:formatCode>
                  <c:ptCount val="3"/>
                  <c:pt idx="0">
                    <c:v>6.6540869429997637E-2</c:v>
                  </c:pt>
                  <c:pt idx="1">
                    <c:v>2.0969251596087059E-2</c:v>
                  </c:pt>
                  <c:pt idx="2">
                    <c:v>3.2737629755374663E-2</c:v>
                  </c:pt>
                </c:numCache>
              </c:numRef>
            </c:plus>
            <c:minus>
              <c:numRef>
                <c:f>Pigments!$M$35:$M$37</c:f>
                <c:numCache>
                  <c:formatCode>General</c:formatCode>
                  <c:ptCount val="3"/>
                  <c:pt idx="0">
                    <c:v>6.6540869429997637E-2</c:v>
                  </c:pt>
                  <c:pt idx="1">
                    <c:v>2.0969251596087059E-2</c:v>
                  </c:pt>
                  <c:pt idx="2">
                    <c:v>3.2737629755374663E-2</c:v>
                  </c:pt>
                </c:numCache>
              </c:numRef>
            </c:minus>
          </c:errBars>
          <c:cat>
            <c:strRef>
              <c:f>Pigments!$J$35:$J$37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Pigments!$K$35:$K$37</c:f>
              <c:numCache>
                <c:formatCode>General</c:formatCode>
                <c:ptCount val="3"/>
                <c:pt idx="0">
                  <c:v>0.39273849999999999</c:v>
                </c:pt>
                <c:pt idx="1">
                  <c:v>0.45095750000000001</c:v>
                </c:pt>
                <c:pt idx="2">
                  <c:v>0.48868299999999992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9A-4045-8729-892268F730E2}"/>
            </c:ext>
          </c:extLst>
        </c:ser>
        <c:ser>
          <c:idx val="1"/>
          <c:order val="1"/>
          <c:tx>
            <c:strRef>
              <c:f>Pigments!$L$34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9A-4045-8729-892268F730E2}"/>
                </c:ext>
              </c:extLst>
            </c:dLbl>
            <c:dLbl>
              <c:idx val="1"/>
              <c:layout>
                <c:manualLayout>
                  <c:x val="5.5555555555555558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9A-4045-8729-892268F730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9A-4045-8729-892268F730E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Pigments!$N$35:$N$37</c:f>
                <c:numCache>
                  <c:formatCode>General</c:formatCode>
                  <c:ptCount val="3"/>
                  <c:pt idx="0">
                    <c:v>6.3434549340245228E-3</c:v>
                  </c:pt>
                  <c:pt idx="1">
                    <c:v>9.4526034509016428E-3</c:v>
                  </c:pt>
                  <c:pt idx="2">
                    <c:v>5.6229131239954365E-3</c:v>
                  </c:pt>
                </c:numCache>
              </c:numRef>
            </c:plus>
            <c:minus>
              <c:numRef>
                <c:f>Pigments!$N$35:$N$37</c:f>
                <c:numCache>
                  <c:formatCode>General</c:formatCode>
                  <c:ptCount val="3"/>
                  <c:pt idx="0">
                    <c:v>6.3434549340245228E-3</c:v>
                  </c:pt>
                  <c:pt idx="1">
                    <c:v>9.4526034509016428E-3</c:v>
                  </c:pt>
                  <c:pt idx="2">
                    <c:v>5.6229131239954365E-3</c:v>
                  </c:pt>
                </c:numCache>
              </c:numRef>
            </c:minus>
          </c:errBars>
          <c:cat>
            <c:strRef>
              <c:f>Pigments!$J$35:$J$37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Pigments!$L$35:$L$37</c:f>
              <c:numCache>
                <c:formatCode>General</c:formatCode>
                <c:ptCount val="3"/>
                <c:pt idx="0">
                  <c:v>0.19820449999999995</c:v>
                </c:pt>
                <c:pt idx="1">
                  <c:v>0.43293099999999995</c:v>
                </c:pt>
                <c:pt idx="2">
                  <c:v>0.41959699999999989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9A-4045-8729-892268F7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65088"/>
        <c:axId val="41238912"/>
      </c:barChart>
      <c:catAx>
        <c:axId val="4106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238912"/>
        <c:crosses val="autoZero"/>
        <c:auto val="1"/>
        <c:lblAlgn val="ctr"/>
        <c:lblOffset val="100"/>
        <c:noMultiLvlLbl val="0"/>
      </c:catAx>
      <c:valAx>
        <c:axId val="41238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Chlorophyll b (mg/g fw)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0650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75240594925633"/>
          <c:y val="0.10733996792067656"/>
          <c:w val="0.83469203849518825"/>
          <c:h val="0.77668015456401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Pigments!$S$34</c:f>
              <c:strCache>
                <c:ptCount val="1"/>
                <c:pt idx="0">
                  <c:v>Unstressed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94444444444444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4-4FD2-95AD-C46709C456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4-4FD2-95AD-C46709C456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64-4FD2-95AD-C46709C456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Pigments!$U$35:$U$37</c:f>
                <c:numCache>
                  <c:formatCode>General</c:formatCode>
                  <c:ptCount val="3"/>
                  <c:pt idx="0">
                    <c:v>4.7695531901712135E-2</c:v>
                  </c:pt>
                  <c:pt idx="1">
                    <c:v>8.0346516695349209E-3</c:v>
                  </c:pt>
                  <c:pt idx="2">
                    <c:v>7.2703696482352273E-3</c:v>
                  </c:pt>
                </c:numCache>
              </c:numRef>
            </c:plus>
            <c:minus>
              <c:numRef>
                <c:f>Pigments!$U$35:$U$37</c:f>
                <c:numCache>
                  <c:formatCode>General</c:formatCode>
                  <c:ptCount val="3"/>
                  <c:pt idx="0">
                    <c:v>4.7695531901712135E-2</c:v>
                  </c:pt>
                  <c:pt idx="1">
                    <c:v>8.0346516695349209E-3</c:v>
                  </c:pt>
                  <c:pt idx="2">
                    <c:v>7.2703696482352273E-3</c:v>
                  </c:pt>
                </c:numCache>
              </c:numRef>
            </c:minus>
          </c:errBars>
          <c:cat>
            <c:strRef>
              <c:f>Pigments!$R$35:$R$37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Pigments!$S$35:$S$37</c:f>
              <c:numCache>
                <c:formatCode>General</c:formatCode>
                <c:ptCount val="3"/>
                <c:pt idx="0">
                  <c:v>0.34366576188000003</c:v>
                </c:pt>
                <c:pt idx="1">
                  <c:v>0.19724730563999998</c:v>
                </c:pt>
                <c:pt idx="2">
                  <c:v>0.11202113616000003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4-4FD2-95AD-C46709C456E4}"/>
            </c:ext>
          </c:extLst>
        </c:ser>
        <c:ser>
          <c:idx val="1"/>
          <c:order val="1"/>
          <c:tx>
            <c:strRef>
              <c:f>Pigments!$T$34</c:f>
              <c:strCache>
                <c:ptCount val="1"/>
                <c:pt idx="0">
                  <c:v>Stressed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5.5555555555555558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64-4FD2-95AD-C46709C456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64-4FD2-95AD-C46709C456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64-4FD2-95AD-C46709C456E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Pigments!$V$35:$V$37</c:f>
                <c:numCache>
                  <c:formatCode>General</c:formatCode>
                  <c:ptCount val="3"/>
                  <c:pt idx="0">
                    <c:v>2.5613743159990765E-2</c:v>
                  </c:pt>
                  <c:pt idx="1">
                    <c:v>3.7819896954070877E-3</c:v>
                  </c:pt>
                  <c:pt idx="2">
                    <c:v>1.747375690453207E-3</c:v>
                  </c:pt>
                </c:numCache>
              </c:numRef>
            </c:plus>
            <c:minus>
              <c:numRef>
                <c:f>Pigments!$V$35:$V$37</c:f>
                <c:numCache>
                  <c:formatCode>General</c:formatCode>
                  <c:ptCount val="3"/>
                  <c:pt idx="0">
                    <c:v>2.5613743159990765E-2</c:v>
                  </c:pt>
                  <c:pt idx="1">
                    <c:v>3.7819896954070877E-3</c:v>
                  </c:pt>
                  <c:pt idx="2">
                    <c:v>1.747375690453207E-3</c:v>
                  </c:pt>
                </c:numCache>
              </c:numRef>
            </c:minus>
          </c:errBars>
          <c:cat>
            <c:strRef>
              <c:f>Pigments!$R$35:$R$37</c:f>
              <c:strCache>
                <c:ptCount val="3"/>
                <c:pt idx="0">
                  <c:v>Control</c:v>
                </c:pt>
                <c:pt idx="1">
                  <c:v>2.5% MLE</c:v>
                </c:pt>
                <c:pt idx="2">
                  <c:v>5% MLE</c:v>
                </c:pt>
              </c:strCache>
            </c:strRef>
          </c:cat>
          <c:val>
            <c:numRef>
              <c:f>Pigments!$T$35:$T$37</c:f>
              <c:numCache>
                <c:formatCode>General</c:formatCode>
                <c:ptCount val="3"/>
                <c:pt idx="0">
                  <c:v>0.43773608651999996</c:v>
                </c:pt>
                <c:pt idx="1">
                  <c:v>0.21224788968</c:v>
                </c:pt>
                <c:pt idx="2">
                  <c:v>0.19739328144000007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64-4FD2-95AD-C46709C45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02368"/>
        <c:axId val="41804160"/>
      </c:barChart>
      <c:catAx>
        <c:axId val="4180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804160"/>
        <c:crosses val="autoZero"/>
        <c:auto val="1"/>
        <c:lblAlgn val="ctr"/>
        <c:lblOffset val="100"/>
        <c:noMultiLvlLbl val="0"/>
      </c:catAx>
      <c:valAx>
        <c:axId val="41804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Carotenoids (mg/g fw)</a:t>
                </a:r>
              </a:p>
            </c:rich>
          </c:tx>
          <c:layout>
            <c:manualLayout>
              <c:xMode val="edge"/>
              <c:yMode val="edge"/>
              <c:x val="4.9860017497812773E-3"/>
              <c:y val="0.265390784485272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41802368"/>
        <c:crosses val="autoZero"/>
        <c:crossBetween val="between"/>
        <c:majorUnit val="0.1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40</xdr:row>
      <xdr:rowOff>71437</xdr:rowOff>
    </xdr:from>
    <xdr:to>
      <xdr:col>8</xdr:col>
      <xdr:colOff>323850</xdr:colOff>
      <xdr:row>54</xdr:row>
      <xdr:rowOff>147637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409575</xdr:colOff>
      <xdr:row>40</xdr:row>
      <xdr:rowOff>80962</xdr:rowOff>
    </xdr:from>
    <xdr:to>
      <xdr:col>16</xdr:col>
      <xdr:colOff>104775</xdr:colOff>
      <xdr:row>54</xdr:row>
      <xdr:rowOff>157162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438150</xdr:colOff>
      <xdr:row>40</xdr:row>
      <xdr:rowOff>52387</xdr:rowOff>
    </xdr:from>
    <xdr:to>
      <xdr:col>24</xdr:col>
      <xdr:colOff>133350</xdr:colOff>
      <xdr:row>54</xdr:row>
      <xdr:rowOff>128587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72"/>
  <sheetViews>
    <sheetView tabSelected="1" workbookViewId="0"/>
  </sheetViews>
  <sheetFormatPr defaultRowHeight="15" x14ac:dyDescent="0.25"/>
  <cols>
    <col min="1" max="1" width="13.42578125" customWidth="1"/>
  </cols>
  <sheetData>
    <row r="2" spans="1:19" x14ac:dyDescent="0.25">
      <c r="B2" t="s">
        <v>14</v>
      </c>
      <c r="F2" t="s">
        <v>15</v>
      </c>
      <c r="J2" t="s">
        <v>16</v>
      </c>
    </row>
    <row r="3" spans="1:19" x14ac:dyDescent="0.25">
      <c r="B3" t="s">
        <v>0</v>
      </c>
      <c r="C3" t="s">
        <v>1</v>
      </c>
      <c r="F3" t="s">
        <v>0</v>
      </c>
      <c r="G3" t="s">
        <v>1</v>
      </c>
      <c r="J3" t="s">
        <v>0</v>
      </c>
      <c r="K3" t="s">
        <v>1</v>
      </c>
    </row>
    <row r="4" spans="1:19" x14ac:dyDescent="0.25">
      <c r="A4" t="s">
        <v>2</v>
      </c>
      <c r="B4">
        <v>0.35</v>
      </c>
      <c r="C4">
        <v>0.35899999999999999</v>
      </c>
      <c r="F4">
        <v>0.29199999999999998</v>
      </c>
      <c r="G4">
        <v>0.246</v>
      </c>
      <c r="J4">
        <v>1.2050000000000001</v>
      </c>
      <c r="K4">
        <v>1.2709999999999999</v>
      </c>
      <c r="R4" s="1"/>
      <c r="S4" s="1"/>
    </row>
    <row r="5" spans="1:19" x14ac:dyDescent="0.25">
      <c r="A5" t="s">
        <v>3</v>
      </c>
      <c r="B5">
        <v>0.26300000000000001</v>
      </c>
      <c r="C5">
        <v>0.25</v>
      </c>
      <c r="F5">
        <v>0.15</v>
      </c>
      <c r="G5">
        <v>0.152</v>
      </c>
      <c r="J5">
        <v>1.298</v>
      </c>
      <c r="K5">
        <v>1.22</v>
      </c>
      <c r="R5" s="1"/>
      <c r="S5" s="1"/>
    </row>
    <row r="6" spans="1:19" x14ac:dyDescent="0.25">
      <c r="A6" t="s">
        <v>4</v>
      </c>
      <c r="B6">
        <v>0.40500000000000003</v>
      </c>
      <c r="C6">
        <v>0.39</v>
      </c>
      <c r="F6">
        <v>0.316</v>
      </c>
      <c r="G6">
        <v>0.29799999999999999</v>
      </c>
      <c r="J6">
        <v>0.98</v>
      </c>
      <c r="K6">
        <v>0.92200000000000004</v>
      </c>
      <c r="R6" s="1"/>
      <c r="S6" s="1"/>
    </row>
    <row r="7" spans="1:19" x14ac:dyDescent="0.25">
      <c r="A7" t="s">
        <v>5</v>
      </c>
      <c r="B7">
        <v>0.32500000000000001</v>
      </c>
      <c r="C7">
        <v>0.32900000000000001</v>
      </c>
      <c r="F7">
        <v>0.28699999999999998</v>
      </c>
      <c r="G7">
        <v>0.28100000000000003</v>
      </c>
      <c r="J7">
        <v>0.97699999999999998</v>
      </c>
      <c r="K7">
        <v>0.95099999999999996</v>
      </c>
      <c r="R7" s="1"/>
      <c r="S7" s="1"/>
    </row>
    <row r="8" spans="1:19" x14ac:dyDescent="0.25">
      <c r="A8" t="s">
        <v>6</v>
      </c>
      <c r="B8">
        <v>0.53800000000000003</v>
      </c>
      <c r="C8">
        <v>0.45400000000000001</v>
      </c>
      <c r="F8">
        <v>0.34200000000000003</v>
      </c>
      <c r="G8">
        <v>0.34899999999999998</v>
      </c>
      <c r="J8">
        <v>0.78400000000000003</v>
      </c>
      <c r="K8">
        <v>0.80100000000000005</v>
      </c>
      <c r="R8" s="1"/>
      <c r="S8" s="1"/>
    </row>
    <row r="9" spans="1:19" x14ac:dyDescent="0.25">
      <c r="A9" t="s">
        <v>7</v>
      </c>
      <c r="B9">
        <v>0.34100000000000003</v>
      </c>
      <c r="C9">
        <v>0.38700000000000001</v>
      </c>
      <c r="F9">
        <v>0.28199999999999997</v>
      </c>
      <c r="G9">
        <v>0.28699999999999998</v>
      </c>
      <c r="J9">
        <v>0.92300000000000004</v>
      </c>
      <c r="K9">
        <v>0.91200000000000003</v>
      </c>
      <c r="R9" s="1"/>
      <c r="S9" s="1"/>
    </row>
    <row r="11" spans="1:19" x14ac:dyDescent="0.25">
      <c r="A11" t="s">
        <v>13</v>
      </c>
    </row>
    <row r="13" spans="1:19" x14ac:dyDescent="0.25">
      <c r="B13" t="s">
        <v>17</v>
      </c>
      <c r="F13" t="s">
        <v>18</v>
      </c>
      <c r="J13" t="s">
        <v>19</v>
      </c>
    </row>
    <row r="14" spans="1:19" x14ac:dyDescent="0.25">
      <c r="B14" t="s">
        <v>0</v>
      </c>
      <c r="C14" t="s">
        <v>1</v>
      </c>
      <c r="F14" t="s">
        <v>0</v>
      </c>
      <c r="G14" t="s">
        <v>1</v>
      </c>
      <c r="J14" t="s">
        <v>0</v>
      </c>
      <c r="K14" t="s">
        <v>1</v>
      </c>
    </row>
    <row r="15" spans="1:19" x14ac:dyDescent="0.25">
      <c r="A15" t="s">
        <v>2</v>
      </c>
      <c r="B15">
        <f>(B4*10.3)-(F4*0.918)</f>
        <v>3.3369439999999999</v>
      </c>
      <c r="C15">
        <f>(C4*10.3)-(G4*0.918)</f>
        <v>3.4718720000000003</v>
      </c>
      <c r="F15">
        <f>(19.7*F4)-(3.87*B4)</f>
        <v>4.3978999999999999</v>
      </c>
      <c r="G15">
        <f>(19.7*G4)-(3.87*C4)</f>
        <v>3.4568699999999994</v>
      </c>
      <c r="J15">
        <f>(4.2*J4)-((0.0264*B15)+(0.426*F15))</f>
        <v>3.0993992784000008</v>
      </c>
      <c r="K15">
        <f>(4.2*K4)-((0.0264*C15)+(0.426*G15))</f>
        <v>3.7739159592</v>
      </c>
    </row>
    <row r="16" spans="1:19" x14ac:dyDescent="0.25">
      <c r="A16" t="s">
        <v>3</v>
      </c>
      <c r="B16">
        <f t="shared" ref="B16:C20" si="0">(B5*10.3)-(F5*0.918)</f>
        <v>2.5712000000000002</v>
      </c>
      <c r="C16">
        <f t="shared" si="0"/>
        <v>2.4354640000000001</v>
      </c>
      <c r="F16">
        <f t="shared" ref="F16:G19" si="1">(19.7*F5)-(3.87*B5)</f>
        <v>1.9371899999999995</v>
      </c>
      <c r="G16">
        <f t="shared" si="1"/>
        <v>2.0268999999999995</v>
      </c>
      <c r="J16">
        <f t="shared" ref="J16:K20" si="2">(4.2*J5)-((0.0264*B16)+(0.426*F16))</f>
        <v>4.5584773800000002</v>
      </c>
      <c r="K16">
        <f t="shared" si="2"/>
        <v>4.1962443503999998</v>
      </c>
    </row>
    <row r="17" spans="1:13" x14ac:dyDescent="0.25">
      <c r="A17" t="s">
        <v>4</v>
      </c>
      <c r="B17">
        <f t="shared" si="0"/>
        <v>3.881412000000001</v>
      </c>
      <c r="C17">
        <f t="shared" si="0"/>
        <v>3.7434360000000004</v>
      </c>
      <c r="F17">
        <f t="shared" si="1"/>
        <v>4.6578499999999998</v>
      </c>
      <c r="G17">
        <f t="shared" si="1"/>
        <v>4.3613</v>
      </c>
      <c r="J17">
        <f t="shared" si="2"/>
        <v>2.0292866231999995</v>
      </c>
      <c r="K17">
        <f t="shared" si="2"/>
        <v>1.9156594896000003</v>
      </c>
    </row>
    <row r="18" spans="1:13" x14ac:dyDescent="0.25">
      <c r="A18" t="s">
        <v>5</v>
      </c>
      <c r="B18">
        <f t="shared" si="0"/>
        <v>3.0840339999999999</v>
      </c>
      <c r="C18">
        <f t="shared" si="0"/>
        <v>3.1307420000000006</v>
      </c>
      <c r="F18">
        <f t="shared" si="1"/>
        <v>4.3961499999999987</v>
      </c>
      <c r="G18">
        <f t="shared" si="1"/>
        <v>4.2624700000000004</v>
      </c>
      <c r="J18">
        <f t="shared" si="2"/>
        <v>2.1492216023999999</v>
      </c>
      <c r="K18">
        <f t="shared" si="2"/>
        <v>2.0957361911999999</v>
      </c>
    </row>
    <row r="19" spans="1:13" x14ac:dyDescent="0.25">
      <c r="A19" t="s">
        <v>6</v>
      </c>
      <c r="B19">
        <f t="shared" si="0"/>
        <v>5.2274440000000002</v>
      </c>
      <c r="C19">
        <f t="shared" si="0"/>
        <v>4.3558180000000002</v>
      </c>
      <c r="F19">
        <f t="shared" si="1"/>
        <v>4.6553399999999998</v>
      </c>
      <c r="G19">
        <f t="shared" si="1"/>
        <v>5.1183199999999989</v>
      </c>
      <c r="J19">
        <f t="shared" si="2"/>
        <v>1.1716206384000003</v>
      </c>
      <c r="K19">
        <f t="shared" si="2"/>
        <v>1.0688020848000006</v>
      </c>
    </row>
    <row r="20" spans="1:13" x14ac:dyDescent="0.25">
      <c r="A20" t="s">
        <v>7</v>
      </c>
      <c r="B20">
        <f t="shared" si="0"/>
        <v>3.2534240000000008</v>
      </c>
      <c r="C20">
        <f t="shared" si="0"/>
        <v>3.7226340000000002</v>
      </c>
      <c r="F20">
        <f>(19.7*F9)-(3.87*B9)</f>
        <v>4.2357299999999993</v>
      </c>
      <c r="G20">
        <f>(19.7*G9)-(3.87*C9)</f>
        <v>4.1562099999999988</v>
      </c>
      <c r="J20">
        <f t="shared" si="2"/>
        <v>1.9862886264000006</v>
      </c>
      <c r="K20">
        <f t="shared" si="2"/>
        <v>1.961577002400001</v>
      </c>
    </row>
    <row r="22" spans="1:13" x14ac:dyDescent="0.25">
      <c r="B22" t="s">
        <v>20</v>
      </c>
      <c r="F22" t="s">
        <v>21</v>
      </c>
      <c r="J22" t="s">
        <v>22</v>
      </c>
    </row>
    <row r="23" spans="1:13" x14ac:dyDescent="0.25">
      <c r="B23" t="s">
        <v>0</v>
      </c>
      <c r="C23" t="s">
        <v>1</v>
      </c>
      <c r="D23" t="s">
        <v>23</v>
      </c>
      <c r="E23" t="s">
        <v>8</v>
      </c>
      <c r="F23" t="s">
        <v>0</v>
      </c>
      <c r="G23" t="s">
        <v>1</v>
      </c>
      <c r="H23" t="s">
        <v>23</v>
      </c>
      <c r="I23" t="s">
        <v>8</v>
      </c>
      <c r="J23" t="s">
        <v>0</v>
      </c>
      <c r="K23" t="s">
        <v>1</v>
      </c>
      <c r="L23" t="s">
        <v>23</v>
      </c>
      <c r="M23" t="s">
        <v>8</v>
      </c>
    </row>
    <row r="24" spans="1:13" x14ac:dyDescent="0.25">
      <c r="A24" t="s">
        <v>2</v>
      </c>
      <c r="B24">
        <f>B15/(0.1*100)</f>
        <v>0.3336944</v>
      </c>
      <c r="C24">
        <f t="shared" ref="C24:J24" si="3">C15/(0.1*100)</f>
        <v>0.34718720000000003</v>
      </c>
      <c r="D24">
        <f>AVERAGE(B24:C24)</f>
        <v>0.34044079999999999</v>
      </c>
      <c r="E24">
        <f>STDEV(B24:C24)</f>
        <v>9.5408503771938682E-3</v>
      </c>
      <c r="F24">
        <f t="shared" si="3"/>
        <v>0.43979000000000001</v>
      </c>
      <c r="G24">
        <f t="shared" si="3"/>
        <v>0.34568699999999997</v>
      </c>
      <c r="H24">
        <f>AVERAGE(F24:G24)</f>
        <v>0.39273849999999999</v>
      </c>
      <c r="I24">
        <f>STDEV(F24:G24)</f>
        <v>6.6540869429997637E-2</v>
      </c>
      <c r="J24">
        <f t="shared" si="3"/>
        <v>0.30993992784000007</v>
      </c>
      <c r="K24">
        <f t="shared" ref="K24" si="4">K15/(0.1*100)</f>
        <v>0.37739159591999999</v>
      </c>
      <c r="L24">
        <f>AVERAGE(J24:K24)</f>
        <v>0.34366576188000003</v>
      </c>
      <c r="M24">
        <f>STDEV(J24:K24)</f>
        <v>4.7695531901712135E-2</v>
      </c>
    </row>
    <row r="25" spans="1:13" x14ac:dyDescent="0.25">
      <c r="A25" t="s">
        <v>3</v>
      </c>
      <c r="B25">
        <f t="shared" ref="B25:G29" si="5">B16/(0.1*100)</f>
        <v>0.25712000000000002</v>
      </c>
      <c r="C25">
        <f t="shared" si="5"/>
        <v>0.2435464</v>
      </c>
      <c r="D25">
        <f t="shared" ref="D25:D29" si="6">AVERAGE(B25:C25)</f>
        <v>0.25033320000000003</v>
      </c>
      <c r="E25">
        <f t="shared" ref="E25:E29" si="7">STDEV(B25:C25)</f>
        <v>9.5979846051137338E-3</v>
      </c>
      <c r="F25">
        <f t="shared" si="5"/>
        <v>0.19371899999999995</v>
      </c>
      <c r="G25">
        <f t="shared" si="5"/>
        <v>0.20268999999999995</v>
      </c>
      <c r="H25">
        <f t="shared" ref="H25:H29" si="8">AVERAGE(F25:G25)</f>
        <v>0.19820449999999995</v>
      </c>
      <c r="I25">
        <f t="shared" ref="I25:I29" si="9">STDEV(F25:G25)</f>
        <v>6.3434549340245228E-3</v>
      </c>
      <c r="J25">
        <f t="shared" ref="J25:K25" si="10">J16/(0.1*100)</f>
        <v>0.455847738</v>
      </c>
      <c r="K25">
        <f t="shared" si="10"/>
        <v>0.41962443503999997</v>
      </c>
      <c r="L25">
        <f t="shared" ref="L25:L29" si="11">AVERAGE(J25:K25)</f>
        <v>0.43773608651999996</v>
      </c>
      <c r="M25">
        <f t="shared" ref="M25:M29" si="12">STDEV(J25:K25)</f>
        <v>2.5613743159990765E-2</v>
      </c>
    </row>
    <row r="26" spans="1:13" x14ac:dyDescent="0.25">
      <c r="A26" t="s">
        <v>4</v>
      </c>
      <c r="B26">
        <f t="shared" si="5"/>
        <v>0.38814120000000008</v>
      </c>
      <c r="C26">
        <f t="shared" si="5"/>
        <v>0.37434360000000005</v>
      </c>
      <c r="D26">
        <f t="shared" si="6"/>
        <v>0.38124240000000009</v>
      </c>
      <c r="E26">
        <f t="shared" si="7"/>
        <v>9.7563765240995231E-3</v>
      </c>
      <c r="F26">
        <f t="shared" si="5"/>
        <v>0.465785</v>
      </c>
      <c r="G26">
        <f t="shared" si="5"/>
        <v>0.43613000000000002</v>
      </c>
      <c r="H26">
        <f t="shared" si="8"/>
        <v>0.45095750000000001</v>
      </c>
      <c r="I26">
        <f t="shared" si="9"/>
        <v>2.0969251596087059E-2</v>
      </c>
      <c r="J26">
        <f t="shared" ref="J26:K26" si="13">J17/(0.1*100)</f>
        <v>0.20292866231999995</v>
      </c>
      <c r="K26">
        <f t="shared" si="13"/>
        <v>0.19156594896000004</v>
      </c>
      <c r="L26">
        <f t="shared" si="11"/>
        <v>0.19724730563999998</v>
      </c>
      <c r="M26">
        <f t="shared" si="12"/>
        <v>8.0346516695349209E-3</v>
      </c>
    </row>
    <row r="27" spans="1:13" x14ac:dyDescent="0.25">
      <c r="A27" t="s">
        <v>5</v>
      </c>
      <c r="B27">
        <f t="shared" si="5"/>
        <v>0.30840339999999999</v>
      </c>
      <c r="C27">
        <f t="shared" si="5"/>
        <v>0.31307420000000008</v>
      </c>
      <c r="D27">
        <f t="shared" si="6"/>
        <v>0.31073880000000004</v>
      </c>
      <c r="E27">
        <f t="shared" si="7"/>
        <v>3.3027543535661869E-3</v>
      </c>
      <c r="F27">
        <f t="shared" si="5"/>
        <v>0.43961499999999987</v>
      </c>
      <c r="G27">
        <f t="shared" si="5"/>
        <v>0.42624700000000004</v>
      </c>
      <c r="H27">
        <f t="shared" si="8"/>
        <v>0.43293099999999995</v>
      </c>
      <c r="I27">
        <f t="shared" si="9"/>
        <v>9.4526034509016428E-3</v>
      </c>
      <c r="J27">
        <f t="shared" ref="J27:K27" si="14">J18/(0.1*100)</f>
        <v>0.21492216023999999</v>
      </c>
      <c r="K27">
        <f t="shared" si="14"/>
        <v>0.20957361912</v>
      </c>
      <c r="L27">
        <f t="shared" si="11"/>
        <v>0.21224788968</v>
      </c>
      <c r="M27">
        <f t="shared" si="12"/>
        <v>3.7819896954070877E-3</v>
      </c>
    </row>
    <row r="28" spans="1:13" x14ac:dyDescent="0.25">
      <c r="A28" t="s">
        <v>6</v>
      </c>
      <c r="B28">
        <f t="shared" si="5"/>
        <v>0.5227444</v>
      </c>
      <c r="C28">
        <f t="shared" si="5"/>
        <v>0.43558180000000002</v>
      </c>
      <c r="D28">
        <f t="shared" si="6"/>
        <v>0.47916310000000001</v>
      </c>
      <c r="E28">
        <f t="shared" si="7"/>
        <v>6.163326552585055E-2</v>
      </c>
      <c r="F28">
        <f t="shared" si="5"/>
        <v>0.465534</v>
      </c>
      <c r="G28">
        <f t="shared" si="5"/>
        <v>0.51183199999999984</v>
      </c>
      <c r="H28">
        <f t="shared" si="8"/>
        <v>0.48868299999999992</v>
      </c>
      <c r="I28">
        <f t="shared" si="9"/>
        <v>3.2737629755374663E-2</v>
      </c>
      <c r="J28">
        <f t="shared" ref="J28:K28" si="15">J19/(0.1*100)</f>
        <v>0.11716206384000002</v>
      </c>
      <c r="K28">
        <f t="shared" si="15"/>
        <v>0.10688020848000006</v>
      </c>
      <c r="L28">
        <f t="shared" si="11"/>
        <v>0.11202113616000003</v>
      </c>
      <c r="M28">
        <f t="shared" si="12"/>
        <v>7.2703696482352273E-3</v>
      </c>
    </row>
    <row r="29" spans="1:13" x14ac:dyDescent="0.25">
      <c r="A29" t="s">
        <v>7</v>
      </c>
      <c r="B29">
        <f t="shared" si="5"/>
        <v>0.32534240000000009</v>
      </c>
      <c r="C29">
        <f t="shared" si="5"/>
        <v>0.37226340000000002</v>
      </c>
      <c r="D29">
        <f t="shared" si="6"/>
        <v>0.34880290000000003</v>
      </c>
      <c r="E29">
        <f t="shared" si="7"/>
        <v>3.3178157280053952E-2</v>
      </c>
      <c r="F29">
        <f t="shared" si="5"/>
        <v>0.42357299999999992</v>
      </c>
      <c r="G29">
        <f t="shared" si="5"/>
        <v>0.41562099999999991</v>
      </c>
      <c r="H29">
        <f t="shared" si="8"/>
        <v>0.41959699999999989</v>
      </c>
      <c r="I29">
        <f t="shared" si="9"/>
        <v>5.6229131239954365E-3</v>
      </c>
      <c r="J29">
        <f t="shared" ref="J29:K29" si="16">J20/(0.1*100)</f>
        <v>0.19862886264000007</v>
      </c>
      <c r="K29">
        <f t="shared" si="16"/>
        <v>0.19615770024000009</v>
      </c>
      <c r="L29">
        <f t="shared" si="11"/>
        <v>0.19739328144000007</v>
      </c>
      <c r="M29">
        <f t="shared" si="12"/>
        <v>1.747375690453207E-3</v>
      </c>
    </row>
    <row r="34" spans="2:22" x14ac:dyDescent="0.25">
      <c r="C34" t="s">
        <v>24</v>
      </c>
      <c r="D34" t="s">
        <v>25</v>
      </c>
      <c r="K34" t="s">
        <v>24</v>
      </c>
      <c r="L34" t="s">
        <v>25</v>
      </c>
      <c r="S34" t="s">
        <v>24</v>
      </c>
      <c r="T34" t="s">
        <v>25</v>
      </c>
    </row>
    <row r="35" spans="2:22" x14ac:dyDescent="0.25">
      <c r="B35" t="s">
        <v>2</v>
      </c>
      <c r="C35">
        <v>0.34044079999999999</v>
      </c>
      <c r="D35">
        <v>0.25033320000000003</v>
      </c>
      <c r="E35">
        <v>9.5408503771938682E-3</v>
      </c>
      <c r="F35">
        <v>9.5979846051137338E-3</v>
      </c>
      <c r="J35" t="s">
        <v>2</v>
      </c>
      <c r="K35">
        <v>0.39273849999999999</v>
      </c>
      <c r="L35">
        <v>0.19820449999999995</v>
      </c>
      <c r="M35">
        <v>6.6540869429997637E-2</v>
      </c>
      <c r="N35">
        <v>6.3434549340245228E-3</v>
      </c>
      <c r="R35" t="s">
        <v>2</v>
      </c>
      <c r="S35">
        <v>0.34366576188000003</v>
      </c>
      <c r="T35">
        <v>0.43773608651999996</v>
      </c>
      <c r="U35">
        <v>4.7695531901712135E-2</v>
      </c>
      <c r="V35">
        <v>2.5613743159990765E-2</v>
      </c>
    </row>
    <row r="36" spans="2:22" x14ac:dyDescent="0.25">
      <c r="B36" t="s">
        <v>4</v>
      </c>
      <c r="C36">
        <v>0.38124240000000009</v>
      </c>
      <c r="D36">
        <v>0.31073880000000004</v>
      </c>
      <c r="E36">
        <v>9.7563765240995231E-3</v>
      </c>
      <c r="F36">
        <v>3.3027543535661869E-3</v>
      </c>
      <c r="J36" t="s">
        <v>4</v>
      </c>
      <c r="K36">
        <v>0.45095750000000001</v>
      </c>
      <c r="L36">
        <v>0.43293099999999995</v>
      </c>
      <c r="M36">
        <v>2.0969251596087059E-2</v>
      </c>
      <c r="N36">
        <v>9.4526034509016428E-3</v>
      </c>
      <c r="R36" t="s">
        <v>4</v>
      </c>
      <c r="S36">
        <v>0.19724730563999998</v>
      </c>
      <c r="T36">
        <v>0.21224788968</v>
      </c>
      <c r="U36">
        <v>8.0346516695349209E-3</v>
      </c>
      <c r="V36">
        <v>3.7819896954070877E-3</v>
      </c>
    </row>
    <row r="37" spans="2:22" x14ac:dyDescent="0.25">
      <c r="B37" t="s">
        <v>6</v>
      </c>
      <c r="C37">
        <v>0.47916310000000001</v>
      </c>
      <c r="D37">
        <v>0.34880290000000003</v>
      </c>
      <c r="E37">
        <v>6.163326552585055E-2</v>
      </c>
      <c r="F37">
        <v>3.3178157280053952E-2</v>
      </c>
      <c r="J37" t="s">
        <v>6</v>
      </c>
      <c r="K37">
        <v>0.48868299999999992</v>
      </c>
      <c r="L37">
        <v>0.41959699999999989</v>
      </c>
      <c r="M37">
        <v>3.2737629755374663E-2</v>
      </c>
      <c r="N37">
        <v>5.6229131239954365E-3</v>
      </c>
      <c r="R37" t="s">
        <v>6</v>
      </c>
      <c r="S37">
        <v>0.11202113616000003</v>
      </c>
      <c r="T37">
        <v>0.19739328144000007</v>
      </c>
      <c r="U37">
        <v>7.2703696482352273E-3</v>
      </c>
      <c r="V37">
        <v>1.747375690453207E-3</v>
      </c>
    </row>
    <row r="56" spans="1:21" x14ac:dyDescent="0.25">
      <c r="F56" t="s">
        <v>10</v>
      </c>
      <c r="G56">
        <v>13.5</v>
      </c>
      <c r="K56" t="s">
        <v>10</v>
      </c>
      <c r="L56">
        <v>20.170000000000002</v>
      </c>
      <c r="T56" t="s">
        <v>10</v>
      </c>
      <c r="U56">
        <v>54.82</v>
      </c>
    </row>
    <row r="57" spans="1:21" x14ac:dyDescent="0.25">
      <c r="F57" t="s">
        <v>11</v>
      </c>
      <c r="G57" t="s">
        <v>29</v>
      </c>
      <c r="K57" t="s">
        <v>11</v>
      </c>
      <c r="L57" t="s">
        <v>30</v>
      </c>
      <c r="T57" t="s">
        <v>11</v>
      </c>
      <c r="U57" t="s">
        <v>31</v>
      </c>
    </row>
    <row r="58" spans="1:21" x14ac:dyDescent="0.25">
      <c r="F58" t="s">
        <v>12</v>
      </c>
      <c r="G58">
        <v>7.0000000000000007E-2</v>
      </c>
      <c r="K58" t="s">
        <v>12</v>
      </c>
      <c r="L58">
        <v>0.08</v>
      </c>
      <c r="T58" t="s">
        <v>12</v>
      </c>
      <c r="U58">
        <v>0.05</v>
      </c>
    </row>
    <row r="60" spans="1:21" x14ac:dyDescent="0.25">
      <c r="A60" t="s">
        <v>9</v>
      </c>
      <c r="B60" t="s">
        <v>26</v>
      </c>
      <c r="C60" t="s">
        <v>27</v>
      </c>
      <c r="D60" t="s">
        <v>28</v>
      </c>
    </row>
    <row r="61" spans="1:21" x14ac:dyDescent="0.25">
      <c r="A61" t="s">
        <v>2</v>
      </c>
      <c r="B61">
        <v>0.3336944</v>
      </c>
      <c r="C61">
        <v>0.43979000000000001</v>
      </c>
      <c r="D61">
        <v>0.30993992784000007</v>
      </c>
    </row>
    <row r="62" spans="1:21" x14ac:dyDescent="0.25">
      <c r="A62" t="s">
        <v>2</v>
      </c>
      <c r="B62">
        <v>0.34718720000000003</v>
      </c>
      <c r="C62">
        <v>0.34568699999999997</v>
      </c>
      <c r="D62">
        <v>0.37739159591999999</v>
      </c>
    </row>
    <row r="63" spans="1:21" x14ac:dyDescent="0.25">
      <c r="A63" t="s">
        <v>3</v>
      </c>
      <c r="B63">
        <v>0.25712000000000002</v>
      </c>
      <c r="C63">
        <v>0.19371899999999995</v>
      </c>
      <c r="D63">
        <v>0.455847738</v>
      </c>
    </row>
    <row r="64" spans="1:21" x14ac:dyDescent="0.25">
      <c r="A64" t="s">
        <v>3</v>
      </c>
      <c r="B64">
        <v>0.2435464</v>
      </c>
      <c r="C64">
        <v>0.20268999999999995</v>
      </c>
      <c r="D64">
        <v>0.41962443503999997</v>
      </c>
    </row>
    <row r="65" spans="1:4" x14ac:dyDescent="0.25">
      <c r="A65" t="s">
        <v>4</v>
      </c>
      <c r="B65">
        <v>0.38814120000000008</v>
      </c>
      <c r="C65">
        <v>0.465785</v>
      </c>
      <c r="D65">
        <v>0.20292866231999995</v>
      </c>
    </row>
    <row r="66" spans="1:4" x14ac:dyDescent="0.25">
      <c r="A66" t="s">
        <v>4</v>
      </c>
      <c r="B66">
        <v>0.37434360000000005</v>
      </c>
      <c r="C66">
        <v>0.43613000000000002</v>
      </c>
      <c r="D66">
        <v>0.19156594896000004</v>
      </c>
    </row>
    <row r="67" spans="1:4" x14ac:dyDescent="0.25">
      <c r="A67" t="s">
        <v>5</v>
      </c>
      <c r="B67">
        <v>0.30840339999999999</v>
      </c>
      <c r="C67">
        <v>0.43961499999999987</v>
      </c>
      <c r="D67">
        <v>0.21492216023999999</v>
      </c>
    </row>
    <row r="68" spans="1:4" x14ac:dyDescent="0.25">
      <c r="A68" t="s">
        <v>5</v>
      </c>
      <c r="B68">
        <v>0.31307420000000008</v>
      </c>
      <c r="C68">
        <v>0.42624700000000004</v>
      </c>
      <c r="D68">
        <v>0.20957361912</v>
      </c>
    </row>
    <row r="69" spans="1:4" x14ac:dyDescent="0.25">
      <c r="A69" t="s">
        <v>6</v>
      </c>
      <c r="B69">
        <v>0.5227444</v>
      </c>
      <c r="C69">
        <v>0.465534</v>
      </c>
      <c r="D69">
        <v>0.11716206384000002</v>
      </c>
    </row>
    <row r="70" spans="1:4" x14ac:dyDescent="0.25">
      <c r="A70" t="s">
        <v>6</v>
      </c>
      <c r="B70">
        <v>0.43558180000000002</v>
      </c>
      <c r="C70">
        <v>0.51183199999999984</v>
      </c>
      <c r="D70">
        <v>0.10688020848000006</v>
      </c>
    </row>
    <row r="71" spans="1:4" x14ac:dyDescent="0.25">
      <c r="A71" t="s">
        <v>7</v>
      </c>
      <c r="B71">
        <v>0.32534240000000009</v>
      </c>
      <c r="C71">
        <v>0.42357299999999992</v>
      </c>
      <c r="D71">
        <v>0.19862886264000007</v>
      </c>
    </row>
    <row r="72" spans="1:4" x14ac:dyDescent="0.25">
      <c r="A72" t="s">
        <v>7</v>
      </c>
      <c r="B72">
        <v>0.37226340000000002</v>
      </c>
      <c r="C72">
        <v>0.41562099999999991</v>
      </c>
      <c r="D72">
        <v>0.19615770024000009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Pigments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</dc:creator>
  <cp:lastModifiedBy>Asus</cp:lastModifiedBy>
  <dcterms:created xsi:type="dcterms:W3CDTF">2018-11-08T17:31:44Z</dcterms:created>
  <dcterms:modified xsi:type="dcterms:W3CDTF">2020-09-12T16:44:58Z</dcterms:modified>
</cp:coreProperties>
</file>