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3B05989F-9748-4DE8-B485-F3A26F6601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scorbate peroxidase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K4" i="1"/>
  <c r="L4" i="1"/>
  <c r="K5" i="1"/>
  <c r="L5" i="1"/>
  <c r="K6" i="1"/>
  <c r="L6" i="1"/>
  <c r="K7" i="1"/>
  <c r="L7" i="1"/>
  <c r="K8" i="1"/>
  <c r="L8" i="1"/>
  <c r="O8" i="1" s="1"/>
  <c r="K9" i="1"/>
  <c r="L9" i="1"/>
  <c r="J5" i="1"/>
  <c r="O5" i="1" s="1"/>
  <c r="J6" i="1"/>
  <c r="O6" i="1" s="1"/>
  <c r="J7" i="1"/>
  <c r="O7" i="1" s="1"/>
  <c r="J8" i="1"/>
  <c r="N8" i="1" s="1"/>
  <c r="J9" i="1"/>
  <c r="O9" i="1" s="1"/>
  <c r="J4" i="1"/>
  <c r="N6" i="1" l="1"/>
  <c r="N9" i="1"/>
  <c r="N5" i="1"/>
  <c r="N4" i="1"/>
  <c r="O4" i="1"/>
</calcChain>
</file>

<file path=xl/sharedStrings.xml><?xml version="1.0" encoding="utf-8"?>
<sst xmlns="http://schemas.openxmlformats.org/spreadsheetml/2006/main" count="48" uniqueCount="21">
  <si>
    <t>Zero time</t>
  </si>
  <si>
    <t>After 12 min</t>
  </si>
  <si>
    <t>R1</t>
  </si>
  <si>
    <t>R2</t>
  </si>
  <si>
    <t>R3</t>
  </si>
  <si>
    <t>Control</t>
  </si>
  <si>
    <t>Pb</t>
  </si>
  <si>
    <t>2.5% MLE</t>
  </si>
  <si>
    <t>Pb+2.5% MLE</t>
  </si>
  <si>
    <t>5% MLE</t>
  </si>
  <si>
    <t>Pb+5% MLE</t>
  </si>
  <si>
    <t>Activity (µM/g f.wt/min-1)</t>
  </si>
  <si>
    <t>Av</t>
  </si>
  <si>
    <t>Sd</t>
  </si>
  <si>
    <t>Unstressed</t>
  </si>
  <si>
    <t>Stressed</t>
  </si>
  <si>
    <t>Treat</t>
  </si>
  <si>
    <t>APX</t>
  </si>
  <si>
    <t>F</t>
  </si>
  <si>
    <t>P</t>
  </si>
  <si>
    <t>LSD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</si>
</sst>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93963254593177E-2"/>
          <c:y val="2.8252405949256341E-2"/>
          <c:w val="0.87265048118985122"/>
          <c:h val="0.86464311752697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'Ascorbate peroxidase'!$C$12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5462668816039986E-17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86-4EF2-BAD9-192A0245D24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6-4EF2-BAD9-192A0245D24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86-4EF2-BAD9-192A0245D2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'Ascorbate peroxidase'!$E$13:$E$15</c:f>
                <c:numCache>
                  <c:formatCode>General</c:formatCode>
                  <c:ptCount val="3"/>
                  <c:pt idx="0">
                    <c:v>0.40269653277769801</c:v>
                  </c:pt>
                  <c:pt idx="1">
                    <c:v>4.3970996501523311E-3</c:v>
                  </c:pt>
                  <c:pt idx="2">
                    <c:v>9.5832565098367864E-2</c:v>
                  </c:pt>
                </c:numCache>
              </c:numRef>
            </c:plus>
            <c:minus>
              <c:numRef>
                <c:f>'Ascorbate peroxidase'!$E$13:$E$15</c:f>
                <c:numCache>
                  <c:formatCode>General</c:formatCode>
                  <c:ptCount val="3"/>
                  <c:pt idx="0">
                    <c:v>0.40269653277769801</c:v>
                  </c:pt>
                  <c:pt idx="1">
                    <c:v>4.3970996501523311E-3</c:v>
                  </c:pt>
                  <c:pt idx="2">
                    <c:v>9.5832565098367864E-2</c:v>
                  </c:pt>
                </c:numCache>
              </c:numRef>
            </c:minus>
          </c:errBars>
          <c:cat>
            <c:strRef>
              <c:f>'Ascorbate peroxidase'!$B$13:$B$15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'Ascorbate peroxidase'!$C$13:$C$15</c:f>
              <c:numCache>
                <c:formatCode>General</c:formatCode>
                <c:ptCount val="3"/>
                <c:pt idx="0">
                  <c:v>3.3637333333333341</c:v>
                </c:pt>
                <c:pt idx="1">
                  <c:v>3.1581013333333368</c:v>
                </c:pt>
                <c:pt idx="2">
                  <c:v>2.9067733333333252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86-4EF2-BAD9-192A0245D24D}"/>
            </c:ext>
          </c:extLst>
        </c:ser>
        <c:ser>
          <c:idx val="1"/>
          <c:order val="1"/>
          <c:tx>
            <c:strRef>
              <c:f>'Ascorbate peroxidase'!$D$12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86-4EF2-BAD9-192A0245D24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6-4EF2-BAD9-192A0245D24D}"/>
                </c:ext>
              </c:extLst>
            </c:dLbl>
            <c:dLbl>
              <c:idx val="2"/>
              <c:layout>
                <c:manualLayout>
                  <c:x val="1.0185067526415994E-16"/>
                  <c:y val="-5.09259259259259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86-4EF2-BAD9-192A0245D2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'Ascorbate peroxidase'!$F$13:$F$15</c:f>
                <c:numCache>
                  <c:formatCode>General</c:formatCode>
                  <c:ptCount val="3"/>
                  <c:pt idx="0">
                    <c:v>0.29999108256726198</c:v>
                  </c:pt>
                  <c:pt idx="1">
                    <c:v>6.5956494752227909E-2</c:v>
                  </c:pt>
                  <c:pt idx="2">
                    <c:v>0.39573896851333468</c:v>
                  </c:pt>
                </c:numCache>
              </c:numRef>
            </c:plus>
            <c:minus>
              <c:numRef>
                <c:f>'Ascorbate peroxidase'!$F$13:$F$15</c:f>
                <c:numCache>
                  <c:formatCode>General</c:formatCode>
                  <c:ptCount val="3"/>
                  <c:pt idx="0">
                    <c:v>0.29999108256726198</c:v>
                  </c:pt>
                  <c:pt idx="1">
                    <c:v>6.5956494752227909E-2</c:v>
                  </c:pt>
                  <c:pt idx="2">
                    <c:v>0.39573896851333468</c:v>
                  </c:pt>
                </c:numCache>
              </c:numRef>
            </c:minus>
          </c:errBars>
          <c:cat>
            <c:strRef>
              <c:f>'Ascorbate peroxidase'!$B$13:$B$15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'Ascorbate peroxidase'!$D$13:$D$15</c:f>
              <c:numCache>
                <c:formatCode>General</c:formatCode>
                <c:ptCount val="3"/>
                <c:pt idx="0">
                  <c:v>2.2340266666666655</c:v>
                </c:pt>
                <c:pt idx="1">
                  <c:v>2.7417599999999993</c:v>
                </c:pt>
                <c:pt idx="2">
                  <c:v>4.493439999999997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86-4EF2-BAD9-192A0245D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8192"/>
        <c:axId val="157129728"/>
      </c:barChart>
      <c:catAx>
        <c:axId val="15712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7129728"/>
        <c:crosses val="autoZero"/>
        <c:auto val="1"/>
        <c:lblAlgn val="ctr"/>
        <c:lblOffset val="100"/>
        <c:noMultiLvlLbl val="0"/>
      </c:catAx>
      <c:valAx>
        <c:axId val="15712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APX activity (µM/g fw. min</a:t>
                </a:r>
                <a:r>
                  <a:rPr lang="en-US" baseline="30000"/>
                  <a:t>-1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71281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15</xdr:row>
      <xdr:rowOff>100012</xdr:rowOff>
    </xdr:from>
    <xdr:to>
      <xdr:col>8</xdr:col>
      <xdr:colOff>371475</xdr:colOff>
      <xdr:row>29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4"/>
  <sheetViews>
    <sheetView tabSelected="1" workbookViewId="0"/>
  </sheetViews>
  <sheetFormatPr defaultRowHeight="15" x14ac:dyDescent="0.25"/>
  <cols>
    <col min="1" max="1" width="17.140625" customWidth="1"/>
    <col min="12" max="12" width="10.85546875" customWidth="1"/>
  </cols>
  <sheetData>
    <row r="2" spans="1:15" x14ac:dyDescent="0.25">
      <c r="C2" t="s">
        <v>0</v>
      </c>
      <c r="G2" t="s">
        <v>1</v>
      </c>
      <c r="J2" t="s">
        <v>11</v>
      </c>
    </row>
    <row r="3" spans="1:15" x14ac:dyDescent="0.25">
      <c r="B3" t="s">
        <v>2</v>
      </c>
      <c r="C3" t="s">
        <v>3</v>
      </c>
      <c r="D3" t="s">
        <v>4</v>
      </c>
      <c r="F3" t="s">
        <v>2</v>
      </c>
      <c r="G3" t="s">
        <v>3</v>
      </c>
      <c r="H3" t="s">
        <v>4</v>
      </c>
      <c r="J3" t="s">
        <v>2</v>
      </c>
      <c r="K3" t="s">
        <v>3</v>
      </c>
      <c r="L3" t="s">
        <v>4</v>
      </c>
      <c r="N3" t="s">
        <v>12</v>
      </c>
      <c r="O3" t="s">
        <v>13</v>
      </c>
    </row>
    <row r="4" spans="1:15" x14ac:dyDescent="0.25">
      <c r="A4" t="s">
        <v>5</v>
      </c>
      <c r="B4">
        <v>1.984</v>
      </c>
      <c r="C4">
        <v>1.768</v>
      </c>
      <c r="D4">
        <v>1.873</v>
      </c>
      <c r="F4">
        <v>1.89</v>
      </c>
      <c r="G4">
        <v>1.6619999999999999</v>
      </c>
      <c r="H4">
        <v>1.8080000000000001</v>
      </c>
      <c r="J4">
        <f>((B4-F4)*0.357*8)/(0.00625*12)</f>
        <v>3.5795200000000023</v>
      </c>
      <c r="K4">
        <f t="shared" ref="K4:L9" si="0">((C4-G4)*0.357*8)/(0.00625*12)</f>
        <v>4.0364800000000027</v>
      </c>
      <c r="L4">
        <f t="shared" si="0"/>
        <v>2.4751999999999974</v>
      </c>
      <c r="N4">
        <f>AVERAGE(J4:L4)</f>
        <v>3.3637333333333341</v>
      </c>
      <c r="O4">
        <f>STDEV(J4:L4)</f>
        <v>0.80269653277769792</v>
      </c>
    </row>
    <row r="5" spans="1:15" x14ac:dyDescent="0.25">
      <c r="A5" t="s">
        <v>6</v>
      </c>
      <c r="B5">
        <v>1.653</v>
      </c>
      <c r="C5">
        <v>1.667</v>
      </c>
      <c r="D5">
        <v>1.627</v>
      </c>
      <c r="F5">
        <v>1.5940000000000001</v>
      </c>
      <c r="G5">
        <v>1.5980000000000001</v>
      </c>
      <c r="H5">
        <v>1.579</v>
      </c>
      <c r="J5">
        <f t="shared" ref="J5:J9" si="1">((B5-F5)*0.357*8)/(0.00625*12)</f>
        <v>2.2467199999999972</v>
      </c>
      <c r="K5">
        <f t="shared" si="0"/>
        <v>2.6275199999999974</v>
      </c>
      <c r="L5">
        <f t="shared" si="0"/>
        <v>1.8278400000000015</v>
      </c>
      <c r="N5">
        <f t="shared" ref="N5:N9" si="2">AVERAGE(J5:L5)</f>
        <v>2.2340266666666655</v>
      </c>
      <c r="O5">
        <f t="shared" ref="O5:O9" si="3">STDEV(J5:L5)</f>
        <v>0.39999108256726212</v>
      </c>
    </row>
    <row r="6" spans="1:15" x14ac:dyDescent="0.25">
      <c r="A6" t="s">
        <v>7</v>
      </c>
      <c r="B6">
        <v>1.5840000000000001</v>
      </c>
      <c r="C6">
        <v>1.5820000000000001</v>
      </c>
      <c r="D6">
        <v>1.5860000000000001</v>
      </c>
      <c r="F6">
        <v>1.5009999999999999</v>
      </c>
      <c r="G6">
        <v>1.4992000000000001</v>
      </c>
      <c r="H6">
        <v>1.5029999999999999</v>
      </c>
      <c r="J6">
        <f t="shared" si="1"/>
        <v>3.1606400000000061</v>
      </c>
      <c r="K6">
        <f t="shared" si="0"/>
        <v>3.1530239999999989</v>
      </c>
      <c r="L6">
        <f t="shared" si="0"/>
        <v>3.1606400000000061</v>
      </c>
      <c r="N6">
        <f t="shared" si="2"/>
        <v>3.1581013333333368</v>
      </c>
      <c r="O6">
        <f t="shared" si="3"/>
        <v>4.3970996501523311E-3</v>
      </c>
    </row>
    <row r="7" spans="1:15" x14ac:dyDescent="0.25">
      <c r="A7" t="s">
        <v>8</v>
      </c>
      <c r="B7">
        <v>1.498</v>
      </c>
      <c r="C7">
        <v>1.5009999999999999</v>
      </c>
      <c r="D7">
        <v>1.4950000000000001</v>
      </c>
      <c r="F7">
        <v>1.425</v>
      </c>
      <c r="G7">
        <v>1.431</v>
      </c>
      <c r="H7">
        <v>1.4219999999999999</v>
      </c>
      <c r="J7">
        <f t="shared" si="1"/>
        <v>2.7798399999999979</v>
      </c>
      <c r="K7">
        <f t="shared" si="0"/>
        <v>2.6655999999999933</v>
      </c>
      <c r="L7">
        <f t="shared" si="0"/>
        <v>2.7798400000000063</v>
      </c>
      <c r="N7">
        <f t="shared" si="2"/>
        <v>2.7417599999999993</v>
      </c>
      <c r="O7">
        <f t="shared" si="3"/>
        <v>6.5956494752227909E-2</v>
      </c>
    </row>
    <row r="8" spans="1:15" x14ac:dyDescent="0.25">
      <c r="A8" t="s">
        <v>9</v>
      </c>
      <c r="B8">
        <v>2.0099999999999998</v>
      </c>
      <c r="C8">
        <v>2.0099999999999998</v>
      </c>
      <c r="D8">
        <v>2.0489999999999999</v>
      </c>
      <c r="F8">
        <v>1.931</v>
      </c>
      <c r="G8">
        <v>1.9339999999999999</v>
      </c>
      <c r="H8">
        <v>1.9750000000000001</v>
      </c>
      <c r="J8">
        <f t="shared" si="1"/>
        <v>3.0083199999999892</v>
      </c>
      <c r="K8">
        <f t="shared" si="0"/>
        <v>2.8940799999999935</v>
      </c>
      <c r="L8">
        <f t="shared" si="0"/>
        <v>2.8179199999999933</v>
      </c>
      <c r="N8">
        <f t="shared" si="2"/>
        <v>2.9067733333333252</v>
      </c>
      <c r="O8">
        <f t="shared" si="3"/>
        <v>9.5832565098367864E-2</v>
      </c>
    </row>
    <row r="9" spans="1:15" x14ac:dyDescent="0.25">
      <c r="A9" t="s">
        <v>10</v>
      </c>
      <c r="B9">
        <v>1.6639999999999999</v>
      </c>
      <c r="C9">
        <v>1.6479999999999999</v>
      </c>
      <c r="D9">
        <v>1.653</v>
      </c>
      <c r="F9">
        <v>1.534</v>
      </c>
      <c r="G9">
        <v>1.536</v>
      </c>
      <c r="H9">
        <v>1.5409999999999999</v>
      </c>
      <c r="J9">
        <f t="shared" si="1"/>
        <v>4.9503999999999948</v>
      </c>
      <c r="K9">
        <f t="shared" si="0"/>
        <v>4.264959999999995</v>
      </c>
      <c r="L9">
        <f t="shared" si="0"/>
        <v>4.264960000000003</v>
      </c>
      <c r="N9">
        <f t="shared" si="2"/>
        <v>4.493439999999997</v>
      </c>
      <c r="O9">
        <f t="shared" si="3"/>
        <v>0.39573896851333468</v>
      </c>
    </row>
    <row r="12" spans="1:15" x14ac:dyDescent="0.25">
      <c r="C12" t="s">
        <v>14</v>
      </c>
      <c r="D12" t="s">
        <v>15</v>
      </c>
    </row>
    <row r="13" spans="1:15" x14ac:dyDescent="0.25">
      <c r="B13" t="s">
        <v>5</v>
      </c>
      <c r="C13">
        <v>3.3637333333333341</v>
      </c>
      <c r="D13">
        <v>2.2340266666666655</v>
      </c>
      <c r="E13">
        <v>0.40269653277769801</v>
      </c>
      <c r="F13">
        <v>0.29999108256726198</v>
      </c>
      <c r="L13" t="s">
        <v>16</v>
      </c>
      <c r="M13" t="s">
        <v>17</v>
      </c>
    </row>
    <row r="14" spans="1:15" x14ac:dyDescent="0.25">
      <c r="B14" t="s">
        <v>7</v>
      </c>
      <c r="C14">
        <v>3.1581013333333368</v>
      </c>
      <c r="D14">
        <v>2.7417599999999993</v>
      </c>
      <c r="E14">
        <v>4.3970996501523311E-3</v>
      </c>
      <c r="F14">
        <v>6.5956494752227909E-2</v>
      </c>
      <c r="L14" t="s">
        <v>5</v>
      </c>
      <c r="M14">
        <v>3.5795200000000023</v>
      </c>
    </row>
    <row r="15" spans="1:15" x14ac:dyDescent="0.25">
      <c r="B15" t="s">
        <v>9</v>
      </c>
      <c r="C15">
        <v>2.9067733333333252</v>
      </c>
      <c r="D15">
        <v>4.493439999999997</v>
      </c>
      <c r="E15">
        <v>9.5832565098367864E-2</v>
      </c>
      <c r="F15">
        <v>0.39573896851333468</v>
      </c>
      <c r="L15" t="s">
        <v>5</v>
      </c>
      <c r="M15">
        <v>4.0364800000000027</v>
      </c>
    </row>
    <row r="16" spans="1:15" x14ac:dyDescent="0.25">
      <c r="L16" t="s">
        <v>5</v>
      </c>
      <c r="M16">
        <v>2.4751999999999974</v>
      </c>
    </row>
    <row r="17" spans="4:13" x14ac:dyDescent="0.25">
      <c r="L17" t="s">
        <v>6</v>
      </c>
      <c r="M17">
        <v>2.2467199999999972</v>
      </c>
    </row>
    <row r="18" spans="4:13" x14ac:dyDescent="0.25">
      <c r="L18" t="s">
        <v>6</v>
      </c>
      <c r="M18">
        <v>2.6275199999999974</v>
      </c>
    </row>
    <row r="19" spans="4:13" x14ac:dyDescent="0.25">
      <c r="L19" t="s">
        <v>6</v>
      </c>
      <c r="M19">
        <v>1.8278400000000015</v>
      </c>
    </row>
    <row r="20" spans="4:13" x14ac:dyDescent="0.25">
      <c r="L20" t="s">
        <v>7</v>
      </c>
      <c r="M20">
        <v>3.1606400000000061</v>
      </c>
    </row>
    <row r="21" spans="4:13" x14ac:dyDescent="0.25">
      <c r="L21" t="s">
        <v>7</v>
      </c>
      <c r="M21">
        <v>3.1530239999999989</v>
      </c>
    </row>
    <row r="22" spans="4:13" x14ac:dyDescent="0.25">
      <c r="L22" t="s">
        <v>7</v>
      </c>
      <c r="M22">
        <v>3.1606400000000061</v>
      </c>
    </row>
    <row r="23" spans="4:13" x14ac:dyDescent="0.25">
      <c r="L23" t="s">
        <v>8</v>
      </c>
      <c r="M23">
        <v>2.7798399999999979</v>
      </c>
    </row>
    <row r="24" spans="4:13" x14ac:dyDescent="0.25">
      <c r="L24" t="s">
        <v>8</v>
      </c>
      <c r="M24">
        <v>2.6655999999999933</v>
      </c>
    </row>
    <row r="25" spans="4:13" x14ac:dyDescent="0.25">
      <c r="L25" t="s">
        <v>8</v>
      </c>
      <c r="M25">
        <v>2.7798400000000063</v>
      </c>
    </row>
    <row r="26" spans="4:13" x14ac:dyDescent="0.25">
      <c r="L26" t="s">
        <v>9</v>
      </c>
      <c r="M26">
        <v>3.0083199999999892</v>
      </c>
    </row>
    <row r="27" spans="4:13" x14ac:dyDescent="0.25">
      <c r="L27" t="s">
        <v>9</v>
      </c>
      <c r="M27">
        <v>2.8940799999999935</v>
      </c>
    </row>
    <row r="28" spans="4:13" x14ac:dyDescent="0.25">
      <c r="L28" t="s">
        <v>9</v>
      </c>
      <c r="M28">
        <v>2.8179199999999933</v>
      </c>
    </row>
    <row r="29" spans="4:13" x14ac:dyDescent="0.25">
      <c r="L29" t="s">
        <v>10</v>
      </c>
      <c r="M29">
        <v>4.9503999999999948</v>
      </c>
    </row>
    <row r="30" spans="4:13" x14ac:dyDescent="0.25">
      <c r="L30" t="s">
        <v>10</v>
      </c>
      <c r="M30">
        <v>4.264959999999995</v>
      </c>
    </row>
    <row r="31" spans="4:13" x14ac:dyDescent="0.25">
      <c r="L31" t="s">
        <v>10</v>
      </c>
      <c r="M31">
        <v>4.264960000000003</v>
      </c>
    </row>
    <row r="32" spans="4:13" x14ac:dyDescent="0.25">
      <c r="D32" t="s">
        <v>18</v>
      </c>
      <c r="E32">
        <v>10.77</v>
      </c>
    </row>
    <row r="33" spans="4:5" x14ac:dyDescent="0.25">
      <c r="D33" t="s">
        <v>19</v>
      </c>
      <c r="E33">
        <v>4.0000000000000002E-4</v>
      </c>
    </row>
    <row r="34" spans="4:5" x14ac:dyDescent="0.25">
      <c r="D34" t="s">
        <v>20</v>
      </c>
      <c r="E34">
        <v>0.72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Ascorbate peroxidase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2019-12-04T06:21:54Z</dcterms:created>
  <dcterms:modified xsi:type="dcterms:W3CDTF">2020-09-12T16:37:31Z</dcterms:modified>
</cp:coreProperties>
</file>