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27D1329F-408D-4CAF-B480-DA040D7F51A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otal antioxidant capacity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" i="1" l="1"/>
  <c r="K3" i="1"/>
  <c r="K5" i="1"/>
  <c r="L5" i="1"/>
  <c r="K7" i="1"/>
  <c r="T3" i="1"/>
  <c r="X3" i="1" s="1"/>
  <c r="U3" i="1"/>
  <c r="Y3" i="1" s="1"/>
  <c r="T4" i="1"/>
  <c r="U4" i="1"/>
  <c r="Y4" i="1" s="1"/>
  <c r="T5" i="1"/>
  <c r="X5" i="1" s="1"/>
  <c r="U5" i="1"/>
  <c r="Y5" i="1" s="1"/>
  <c r="T6" i="1"/>
  <c r="X6" i="1" s="1"/>
  <c r="U6" i="1"/>
  <c r="Y6" i="1" s="1"/>
  <c r="T7" i="1"/>
  <c r="X7" i="1" s="1"/>
  <c r="U7" i="1"/>
  <c r="Y7" i="1" s="1"/>
  <c r="T8" i="1"/>
  <c r="X8" i="1" s="1"/>
  <c r="U8" i="1"/>
  <c r="Y8" i="1" s="1"/>
  <c r="S4" i="1"/>
  <c r="W4" i="1" s="1"/>
  <c r="S5" i="1"/>
  <c r="W5" i="1" s="1"/>
  <c r="S6" i="1"/>
  <c r="W6" i="1" s="1"/>
  <c r="S7" i="1"/>
  <c r="W7" i="1" s="1"/>
  <c r="S8" i="1"/>
  <c r="W8" i="1" s="1"/>
  <c r="S3" i="1"/>
  <c r="W3" i="1" s="1"/>
  <c r="G3" i="1"/>
  <c r="H3" i="1"/>
  <c r="L3" i="1" s="1"/>
  <c r="G4" i="1"/>
  <c r="K4" i="1" s="1"/>
  <c r="H4" i="1"/>
  <c r="L4" i="1" s="1"/>
  <c r="G5" i="1"/>
  <c r="H5" i="1"/>
  <c r="G6" i="1"/>
  <c r="K6" i="1" s="1"/>
  <c r="H6" i="1"/>
  <c r="L6" i="1" s="1"/>
  <c r="G7" i="1"/>
  <c r="H7" i="1"/>
  <c r="L7" i="1" s="1"/>
  <c r="G8" i="1"/>
  <c r="K8" i="1" s="1"/>
  <c r="H8" i="1"/>
  <c r="L8" i="1" s="1"/>
  <c r="F4" i="1"/>
  <c r="J4" i="1" s="1"/>
  <c r="F5" i="1"/>
  <c r="J5" i="1" s="1"/>
  <c r="F6" i="1"/>
  <c r="J6" i="1" s="1"/>
  <c r="F7" i="1"/>
  <c r="J7" i="1" s="1"/>
  <c r="F8" i="1"/>
  <c r="J8" i="1" s="1"/>
  <c r="F3" i="1"/>
  <c r="J3" i="1" s="1"/>
  <c r="N8" i="1" l="1"/>
  <c r="M8" i="1"/>
  <c r="M4" i="1"/>
  <c r="N4" i="1"/>
  <c r="AA6" i="1"/>
  <c r="Z6" i="1"/>
  <c r="Z8" i="1"/>
  <c r="AA8" i="1"/>
  <c r="M5" i="1"/>
  <c r="N5" i="1"/>
  <c r="Z7" i="1"/>
  <c r="AA7" i="1"/>
  <c r="AA5" i="1"/>
  <c r="Z5" i="1"/>
  <c r="AA4" i="1"/>
  <c r="Z4" i="1"/>
  <c r="Z3" i="1"/>
  <c r="AA3" i="1"/>
  <c r="N7" i="1"/>
  <c r="M7" i="1"/>
  <c r="N6" i="1"/>
  <c r="M6" i="1"/>
  <c r="N3" i="1"/>
  <c r="M3" i="1"/>
</calcChain>
</file>

<file path=xl/sharedStrings.xml><?xml version="1.0" encoding="utf-8"?>
<sst xmlns="http://schemas.openxmlformats.org/spreadsheetml/2006/main" count="74" uniqueCount="25">
  <si>
    <t>R1</t>
  </si>
  <si>
    <t>R2</t>
  </si>
  <si>
    <t>R3</t>
  </si>
  <si>
    <t>Control</t>
  </si>
  <si>
    <t>Pb</t>
  </si>
  <si>
    <t>2.5% MLE</t>
  </si>
  <si>
    <t>Pb+2.5% MLE</t>
  </si>
  <si>
    <t>5% MLE</t>
  </si>
  <si>
    <t>Pb+5% MLE</t>
  </si>
  <si>
    <t>Blank</t>
  </si>
  <si>
    <t xml:space="preserve">Root </t>
  </si>
  <si>
    <t xml:space="preserve">Shoot </t>
  </si>
  <si>
    <t>Unstressed</t>
  </si>
  <si>
    <t>Stressed</t>
  </si>
  <si>
    <t>Ascorbic acid equivelent (µg/ml)</t>
  </si>
  <si>
    <t>Ascorbic acid equivelent (µg/g d. wt)</t>
  </si>
  <si>
    <t>Av</t>
  </si>
  <si>
    <t>SD</t>
  </si>
  <si>
    <t>Treatment</t>
  </si>
  <si>
    <t>Root TAC</t>
  </si>
  <si>
    <t>Shoot TAC</t>
  </si>
  <si>
    <t>F</t>
  </si>
  <si>
    <t>P</t>
  </si>
  <si>
    <t>LSD</t>
  </si>
  <si>
    <t>.0000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</si>
</sst>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5507436570428"/>
          <c:y val="0.10733996792067656"/>
          <c:w val="0.85578937007874012"/>
          <c:h val="0.77668015456401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antioxidant capacity'!$B$15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2-4664-B2F7-156DFE355E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2-4664-B2F7-156DFE355E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02-4664-B2F7-156DFE355E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'Total antioxidant capacity'!$D$16:$D$18</c:f>
                <c:numCache>
                  <c:formatCode>General</c:formatCode>
                  <c:ptCount val="3"/>
                  <c:pt idx="0">
                    <c:v>1.8228232313213053</c:v>
                  </c:pt>
                  <c:pt idx="1">
                    <c:v>1.3289786506949017</c:v>
                  </c:pt>
                  <c:pt idx="2">
                    <c:v>1.0120403015473189</c:v>
                  </c:pt>
                </c:numCache>
              </c:numRef>
            </c:plus>
            <c:minus>
              <c:numRef>
                <c:f>'Total antioxidant capacity'!$D$16:$D$18</c:f>
                <c:numCache>
                  <c:formatCode>General</c:formatCode>
                  <c:ptCount val="3"/>
                  <c:pt idx="0">
                    <c:v>1.8228232313213053</c:v>
                  </c:pt>
                  <c:pt idx="1">
                    <c:v>1.3289786506949017</c:v>
                  </c:pt>
                  <c:pt idx="2">
                    <c:v>1.0120403015473189</c:v>
                  </c:pt>
                </c:numCache>
              </c:numRef>
            </c:minus>
          </c:errBars>
          <c:cat>
            <c:strRef>
              <c:f>'Total antioxidant capacity'!$A$16:$A$18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'Total antioxidant capacity'!$B$16:$B$18</c:f>
              <c:numCache>
                <c:formatCode>General</c:formatCode>
                <c:ptCount val="3"/>
                <c:pt idx="0">
                  <c:v>59.936744957743564</c:v>
                </c:pt>
                <c:pt idx="1">
                  <c:v>75.439415150101112</c:v>
                </c:pt>
                <c:pt idx="2">
                  <c:v>61.544045211800714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02-4664-B2F7-156DFE355E61}"/>
            </c:ext>
          </c:extLst>
        </c:ser>
        <c:ser>
          <c:idx val="1"/>
          <c:order val="1"/>
          <c:tx>
            <c:strRef>
              <c:f>'Total antioxidant capacity'!$C$15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02-4664-B2F7-156DFE355E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02-4664-B2F7-156DFE355E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02-4664-B2F7-156DFE355E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'Total antioxidant capacity'!$E$16:$E$18</c:f>
                <c:numCache>
                  <c:formatCode>General</c:formatCode>
                  <c:ptCount val="3"/>
                  <c:pt idx="0">
                    <c:v>1.9695566872217167</c:v>
                  </c:pt>
                  <c:pt idx="1">
                    <c:v>0.4490202746847291</c:v>
                  </c:pt>
                  <c:pt idx="2">
                    <c:v>1.1743404005709654</c:v>
                  </c:pt>
                </c:numCache>
              </c:numRef>
            </c:plus>
            <c:minus>
              <c:numRef>
                <c:f>'Total antioxidant capacity'!$E$16:$E$18</c:f>
                <c:numCache>
                  <c:formatCode>General</c:formatCode>
                  <c:ptCount val="3"/>
                  <c:pt idx="0">
                    <c:v>1.9695566872217167</c:v>
                  </c:pt>
                  <c:pt idx="1">
                    <c:v>0.4490202746847291</c:v>
                  </c:pt>
                  <c:pt idx="2">
                    <c:v>1.1743404005709654</c:v>
                  </c:pt>
                </c:numCache>
              </c:numRef>
            </c:minus>
          </c:errBars>
          <c:cat>
            <c:strRef>
              <c:f>'Total antioxidant capacity'!$A$16:$A$18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'Total antioxidant capacity'!$C$16:$C$18</c:f>
              <c:numCache>
                <c:formatCode>General</c:formatCode>
                <c:ptCount val="3"/>
                <c:pt idx="0">
                  <c:v>60.299683724788729</c:v>
                </c:pt>
                <c:pt idx="1">
                  <c:v>64.654948929330644</c:v>
                </c:pt>
                <c:pt idx="2">
                  <c:v>66.884429926893787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02-4664-B2F7-156DFE35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04160"/>
        <c:axId val="102205696"/>
      </c:barChart>
      <c:catAx>
        <c:axId val="1022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205696"/>
        <c:crosses val="autoZero"/>
        <c:auto val="1"/>
        <c:lblAlgn val="ctr"/>
        <c:lblOffset val="100"/>
        <c:noMultiLvlLbl val="0"/>
      </c:catAx>
      <c:valAx>
        <c:axId val="102205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TAC of root extract (µg/g d. wt) </a:t>
                </a:r>
              </a:p>
            </c:rich>
          </c:tx>
          <c:layout>
            <c:manualLayout>
              <c:xMode val="edge"/>
              <c:yMode val="edge"/>
              <c:x val="4.9860017497812773E-3"/>
              <c:y val="0.30440689705453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2041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84951881014873"/>
          <c:y val="9.8080708661417298E-2"/>
          <c:w val="0.83059492563429571"/>
          <c:h val="0.78593941382327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antioxidant capacity'!$P$15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A-4BB3-A0EA-9EB4A0FDE0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A-4BB3-A0EA-9EB4A0FDE0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4A-4BB3-A0EA-9EB4A0FDE0D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'Total antioxidant capacity'!$R$16:$R$18</c:f>
                <c:numCache>
                  <c:formatCode>General</c:formatCode>
                  <c:ptCount val="3"/>
                  <c:pt idx="0">
                    <c:v>2.0399559882725158</c:v>
                  </c:pt>
                  <c:pt idx="1">
                    <c:v>3.9788365309171332</c:v>
                  </c:pt>
                  <c:pt idx="2">
                    <c:v>1.7133521690110591</c:v>
                  </c:pt>
                </c:numCache>
              </c:numRef>
            </c:plus>
            <c:minus>
              <c:numRef>
                <c:f>'Total antioxidant capacity'!$R$16:$R$18</c:f>
                <c:numCache>
                  <c:formatCode>General</c:formatCode>
                  <c:ptCount val="3"/>
                  <c:pt idx="0">
                    <c:v>2.0399559882725158</c:v>
                  </c:pt>
                  <c:pt idx="1">
                    <c:v>3.9788365309171332</c:v>
                  </c:pt>
                  <c:pt idx="2">
                    <c:v>1.7133521690110591</c:v>
                  </c:pt>
                </c:numCache>
              </c:numRef>
            </c:minus>
          </c:errBars>
          <c:cat>
            <c:strRef>
              <c:f>'Total antioxidant capacity'!$O$16:$O$18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'Total antioxidant capacity'!$P$16:$P$18</c:f>
              <c:numCache>
                <c:formatCode>General</c:formatCode>
                <c:ptCount val="3"/>
                <c:pt idx="0">
                  <c:v>109.192720485301</c:v>
                </c:pt>
                <c:pt idx="1">
                  <c:v>105.87442318660239</c:v>
                </c:pt>
                <c:pt idx="2">
                  <c:v>86.742365323793251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B3-A0EA-9EB4A0FDE0DE}"/>
            </c:ext>
          </c:extLst>
        </c:ser>
        <c:ser>
          <c:idx val="1"/>
          <c:order val="1"/>
          <c:tx>
            <c:strRef>
              <c:f>'Total antioxidant capacity'!$Q$15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4A-4BB3-A0EA-9EB4A0FDE0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4A-4BB3-A0EA-9EB4A0FDE0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4A-4BB3-A0EA-9EB4A0FDE0D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'Total antioxidant capacity'!$S$16:$S$18</c:f>
                <c:numCache>
                  <c:formatCode>General</c:formatCode>
                  <c:ptCount val="3"/>
                  <c:pt idx="0">
                    <c:v>1.969556687221709</c:v>
                  </c:pt>
                  <c:pt idx="1">
                    <c:v>2.2594243344740921</c:v>
                  </c:pt>
                  <c:pt idx="2">
                    <c:v>1.8557090442446373</c:v>
                  </c:pt>
                </c:numCache>
              </c:numRef>
            </c:plus>
            <c:minus>
              <c:numRef>
                <c:f>'Total antioxidant capacity'!$S$16:$S$18</c:f>
                <c:numCache>
                  <c:formatCode>General</c:formatCode>
                  <c:ptCount val="3"/>
                  <c:pt idx="0">
                    <c:v>1.969556687221709</c:v>
                  </c:pt>
                  <c:pt idx="1">
                    <c:v>2.2594243344740921</c:v>
                  </c:pt>
                  <c:pt idx="2">
                    <c:v>1.8557090442446373</c:v>
                  </c:pt>
                </c:numCache>
              </c:numRef>
            </c:minus>
          </c:errBars>
          <c:cat>
            <c:strRef>
              <c:f>'Total antioxidant capacity'!$O$16:$O$18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'Total antioxidant capacity'!$Q$16:$Q$18</c:f>
              <c:numCache>
                <c:formatCode>General</c:formatCode>
                <c:ptCount val="3"/>
                <c:pt idx="0">
                  <c:v>99.030435008036534</c:v>
                </c:pt>
                <c:pt idx="1">
                  <c:v>101.41546119147614</c:v>
                </c:pt>
                <c:pt idx="2">
                  <c:v>114.06646964276457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B3-A0EA-9EB4A0FD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27328"/>
        <c:axId val="102761600"/>
      </c:barChart>
      <c:catAx>
        <c:axId val="102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761600"/>
        <c:crosses val="autoZero"/>
        <c:auto val="1"/>
        <c:lblAlgn val="ctr"/>
        <c:lblOffset val="100"/>
        <c:noMultiLvlLbl val="0"/>
      </c:catAx>
      <c:valAx>
        <c:axId val="102761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TAC of shoot extract (µg/g d. wt)</a:t>
                </a:r>
              </a:p>
            </c:rich>
          </c:tx>
          <c:layout>
            <c:manualLayout>
              <c:xMode val="edge"/>
              <c:yMode val="edge"/>
              <c:x val="1.6097112860892389E-2"/>
              <c:y val="0.162809492563429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2273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19</xdr:row>
      <xdr:rowOff>80962</xdr:rowOff>
    </xdr:from>
    <xdr:to>
      <xdr:col>8</xdr:col>
      <xdr:colOff>257175</xdr:colOff>
      <xdr:row>33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123825</xdr:colOff>
      <xdr:row>20</xdr:row>
      <xdr:rowOff>4762</xdr:rowOff>
    </xdr:from>
    <xdr:to>
      <xdr:col>21</xdr:col>
      <xdr:colOff>428625</xdr:colOff>
      <xdr:row>34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"/>
  <sheetViews>
    <sheetView tabSelected="1" topLeftCell="A19" workbookViewId="0">
      <selection activeCell="A19" sqref="A19"/>
    </sheetView>
  </sheetViews>
  <sheetFormatPr defaultRowHeight="15" x14ac:dyDescent="0.25"/>
  <cols>
    <col min="1" max="1" width="14.85546875" customWidth="1"/>
  </cols>
  <sheetData>
    <row r="1" spans="1:27" x14ac:dyDescent="0.25">
      <c r="B1" s="1" t="s">
        <v>10</v>
      </c>
      <c r="F1" t="s">
        <v>14</v>
      </c>
      <c r="J1" t="s">
        <v>15</v>
      </c>
      <c r="O1" s="1" t="s">
        <v>11</v>
      </c>
      <c r="S1" t="s">
        <v>14</v>
      </c>
      <c r="W1" t="s">
        <v>15</v>
      </c>
    </row>
    <row r="2" spans="1:27" x14ac:dyDescent="0.25"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J2" t="s">
        <v>0</v>
      </c>
      <c r="K2" t="s">
        <v>1</v>
      </c>
      <c r="L2" t="s">
        <v>2</v>
      </c>
      <c r="M2" t="s">
        <v>16</v>
      </c>
      <c r="N2" t="s">
        <v>17</v>
      </c>
      <c r="O2" t="s">
        <v>0</v>
      </c>
      <c r="P2" t="s">
        <v>1</v>
      </c>
      <c r="Q2" t="s">
        <v>2</v>
      </c>
      <c r="S2" t="s">
        <v>0</v>
      </c>
      <c r="T2" t="s">
        <v>1</v>
      </c>
      <c r="U2" t="s">
        <v>2</v>
      </c>
      <c r="W2" t="s">
        <v>0</v>
      </c>
      <c r="X2" t="s">
        <v>1</v>
      </c>
      <c r="Y2" t="s">
        <v>2</v>
      </c>
      <c r="Z2" t="s">
        <v>16</v>
      </c>
      <c r="AA2" t="s">
        <v>17</v>
      </c>
    </row>
    <row r="3" spans="1:27" x14ac:dyDescent="0.25">
      <c r="A3" t="s">
        <v>3</v>
      </c>
      <c r="B3">
        <v>0.46600000000000003</v>
      </c>
      <c r="C3">
        <v>0.45800000000000002</v>
      </c>
      <c r="D3">
        <v>0.42199999999999999</v>
      </c>
      <c r="F3">
        <f>((B3-0.02)+0.342)/4.286</f>
        <v>0.18385440970601963</v>
      </c>
      <c r="G3">
        <f t="shared" ref="G3:H8" si="0">((C3-0.02)+0.342)/4.286</f>
        <v>0.18198786747550166</v>
      </c>
      <c r="H3">
        <f t="shared" si="0"/>
        <v>0.17358842743817079</v>
      </c>
      <c r="J3">
        <f>(F3*10)/(0.3*0.1)</f>
        <v>61.284803235339879</v>
      </c>
      <c r="K3">
        <f t="shared" ref="K3:L8" si="1">(G3*10)/(0.3*0.1)</f>
        <v>60.662622491833893</v>
      </c>
      <c r="L3">
        <f t="shared" si="1"/>
        <v>57.862809146056932</v>
      </c>
      <c r="M3">
        <f>AVERAGE(J3:L3)</f>
        <v>59.936744957743564</v>
      </c>
      <c r="N3">
        <f>STDEV(J3:L3)</f>
        <v>1.8228232313213053</v>
      </c>
      <c r="O3">
        <v>1.1060000000000001</v>
      </c>
      <c r="P3">
        <v>1.0860000000000001</v>
      </c>
      <c r="Q3">
        <v>1.054</v>
      </c>
      <c r="S3">
        <f>((O3-0.02)+0.342)/4.286</f>
        <v>0.33317778814745691</v>
      </c>
      <c r="T3">
        <f t="shared" ref="T3:U8" si="2">((P3-0.02)+0.342)/4.286</f>
        <v>0.328511432571162</v>
      </c>
      <c r="U3">
        <f t="shared" si="2"/>
        <v>0.32104526364909014</v>
      </c>
      <c r="W3">
        <f>(S3*10)/(0.3*0.1)</f>
        <v>111.05926271581897</v>
      </c>
      <c r="X3">
        <f t="shared" ref="X3:Y8" si="3">(T3*10)/(0.3*0.1)</f>
        <v>109.50381085705401</v>
      </c>
      <c r="Y3">
        <f t="shared" si="3"/>
        <v>107.01508788303005</v>
      </c>
      <c r="Z3">
        <f>AVERAGE(W3:Y3)</f>
        <v>109.192720485301</v>
      </c>
      <c r="AA3">
        <f>STDEV(W3:Y3)</f>
        <v>2.0399559882725158</v>
      </c>
    </row>
    <row r="4" spans="1:27" x14ac:dyDescent="0.25">
      <c r="A4" t="s">
        <v>4</v>
      </c>
      <c r="B4">
        <v>0.48199999999999998</v>
      </c>
      <c r="C4">
        <v>0.434</v>
      </c>
      <c r="D4">
        <v>0.44400000000000001</v>
      </c>
      <c r="F4">
        <f t="shared" ref="F4:F8" si="4">((B4-0.02)+0.342)/4.286</f>
        <v>0.18758749416705556</v>
      </c>
      <c r="G4">
        <f t="shared" si="0"/>
        <v>0.17638824078394774</v>
      </c>
      <c r="H4">
        <f t="shared" si="0"/>
        <v>0.17872141857209523</v>
      </c>
      <c r="J4">
        <f t="shared" ref="J4:J8" si="5">(F4*10)/(0.3*0.1)</f>
        <v>62.529164722351858</v>
      </c>
      <c r="K4">
        <f t="shared" si="1"/>
        <v>58.796080261315915</v>
      </c>
      <c r="L4">
        <f t="shared" si="1"/>
        <v>59.573806190698413</v>
      </c>
      <c r="M4">
        <f t="shared" ref="M4:M8" si="6">AVERAGE(J4:L4)</f>
        <v>60.299683724788729</v>
      </c>
      <c r="N4">
        <f t="shared" ref="N4:N8" si="7">STDEV(J4:L4)</f>
        <v>1.9695566872217167</v>
      </c>
      <c r="O4">
        <v>0.95599999999999996</v>
      </c>
      <c r="P4">
        <v>0.97399999999999998</v>
      </c>
      <c r="Q4">
        <v>0.92400000000000004</v>
      </c>
      <c r="S4">
        <f t="shared" ref="S4:S8" si="8">((O4-0.02)+0.342)/4.286</f>
        <v>0.29818012132524502</v>
      </c>
      <c r="T4">
        <f t="shared" si="2"/>
        <v>0.30237984134391044</v>
      </c>
      <c r="U4">
        <f t="shared" si="2"/>
        <v>0.29071395240317316</v>
      </c>
      <c r="W4">
        <f t="shared" ref="W4:W8" si="9">(S4*10)/(0.3*0.1)</f>
        <v>99.393373775081685</v>
      </c>
      <c r="X4">
        <f t="shared" si="3"/>
        <v>100.79328044797015</v>
      </c>
      <c r="Y4">
        <f t="shared" si="3"/>
        <v>96.904650801057727</v>
      </c>
      <c r="Z4">
        <f t="shared" ref="Z4:Z8" si="10">AVERAGE(W4:Y4)</f>
        <v>99.030435008036534</v>
      </c>
      <c r="AA4">
        <f t="shared" ref="AA4:AA8" si="11">STDEV(W4:Y4)</f>
        <v>1.969556687221709</v>
      </c>
    </row>
    <row r="5" spans="1:27" x14ac:dyDescent="0.25">
      <c r="A5" t="s">
        <v>5</v>
      </c>
      <c r="B5">
        <v>0.63</v>
      </c>
      <c r="C5">
        <v>0.66400000000000003</v>
      </c>
      <c r="D5">
        <v>0.65</v>
      </c>
      <c r="F5">
        <f t="shared" si="4"/>
        <v>0.2221185254316379</v>
      </c>
      <c r="G5">
        <f t="shared" si="0"/>
        <v>0.23005132991133925</v>
      </c>
      <c r="H5">
        <f t="shared" si="0"/>
        <v>0.22678488100793281</v>
      </c>
      <c r="J5">
        <f t="shared" si="5"/>
        <v>74.039508477212635</v>
      </c>
      <c r="K5">
        <f t="shared" si="1"/>
        <v>76.683776637113084</v>
      </c>
      <c r="L5">
        <f t="shared" si="1"/>
        <v>75.594960335977603</v>
      </c>
      <c r="M5">
        <f t="shared" si="6"/>
        <v>75.439415150101112</v>
      </c>
      <c r="N5">
        <f t="shared" si="7"/>
        <v>1.3289786506949017</v>
      </c>
      <c r="O5">
        <v>1.0980000000000001</v>
      </c>
      <c r="P5">
        <v>1.016</v>
      </c>
      <c r="Q5">
        <v>1.004</v>
      </c>
      <c r="S5">
        <f t="shared" si="8"/>
        <v>0.33131124591693895</v>
      </c>
      <c r="T5">
        <f t="shared" si="2"/>
        <v>0.31217918805412975</v>
      </c>
      <c r="U5">
        <f t="shared" si="2"/>
        <v>0.30937937470835281</v>
      </c>
      <c r="W5">
        <f t="shared" si="9"/>
        <v>110.43708197231298</v>
      </c>
      <c r="X5">
        <f t="shared" si="3"/>
        <v>104.05972935137659</v>
      </c>
      <c r="Y5">
        <f t="shared" si="3"/>
        <v>103.12645823611761</v>
      </c>
      <c r="Z5">
        <f t="shared" si="10"/>
        <v>105.87442318660239</v>
      </c>
      <c r="AA5">
        <f t="shared" si="11"/>
        <v>3.9788365309171332</v>
      </c>
    </row>
    <row r="6" spans="1:27" x14ac:dyDescent="0.25">
      <c r="A6" t="s">
        <v>6</v>
      </c>
      <c r="B6">
        <v>0.51600000000000001</v>
      </c>
      <c r="C6">
        <v>0.50600000000000001</v>
      </c>
      <c r="D6">
        <v>0.50600000000000001</v>
      </c>
      <c r="F6">
        <f t="shared" si="4"/>
        <v>0.19552029864675691</v>
      </c>
      <c r="G6">
        <f t="shared" si="0"/>
        <v>0.19318712085860945</v>
      </c>
      <c r="H6">
        <f t="shared" si="0"/>
        <v>0.19318712085860945</v>
      </c>
      <c r="J6">
        <f t="shared" si="5"/>
        <v>65.1734328822523</v>
      </c>
      <c r="K6">
        <f t="shared" si="1"/>
        <v>64.395706952869816</v>
      </c>
      <c r="L6">
        <f t="shared" si="1"/>
        <v>64.395706952869816</v>
      </c>
      <c r="M6">
        <f t="shared" si="6"/>
        <v>64.654948929330644</v>
      </c>
      <c r="N6">
        <f t="shared" si="7"/>
        <v>0.4490202746847291</v>
      </c>
      <c r="O6">
        <v>1.012</v>
      </c>
      <c r="P6">
        <v>0.95399999999999996</v>
      </c>
      <c r="Q6">
        <v>0.98</v>
      </c>
      <c r="S6">
        <f t="shared" si="8"/>
        <v>0.31124591693887077</v>
      </c>
      <c r="T6">
        <f t="shared" si="2"/>
        <v>0.29771348576761553</v>
      </c>
      <c r="U6">
        <f t="shared" si="2"/>
        <v>0.30377974801679891</v>
      </c>
      <c r="W6">
        <f t="shared" si="9"/>
        <v>103.74863897962359</v>
      </c>
      <c r="X6">
        <f t="shared" si="3"/>
        <v>99.237828589205179</v>
      </c>
      <c r="Y6">
        <f t="shared" si="3"/>
        <v>101.25991600559965</v>
      </c>
      <c r="Z6">
        <f t="shared" si="10"/>
        <v>101.41546119147614</v>
      </c>
      <c r="AA6">
        <f t="shared" si="11"/>
        <v>2.2594243344740921</v>
      </c>
    </row>
    <row r="7" spans="1:27" x14ac:dyDescent="0.25">
      <c r="A7" t="s">
        <v>7</v>
      </c>
      <c r="B7">
        <v>0.48199999999999998</v>
      </c>
      <c r="C7">
        <v>0.45600000000000002</v>
      </c>
      <c r="D7">
        <v>0.47</v>
      </c>
      <c r="F7">
        <f t="shared" si="4"/>
        <v>0.18758749416705556</v>
      </c>
      <c r="G7">
        <f t="shared" si="0"/>
        <v>0.18152123191787217</v>
      </c>
      <c r="H7">
        <f t="shared" si="0"/>
        <v>0.18478768082127861</v>
      </c>
      <c r="J7">
        <f t="shared" si="5"/>
        <v>62.529164722351858</v>
      </c>
      <c r="K7">
        <f t="shared" si="1"/>
        <v>60.507077305957395</v>
      </c>
      <c r="L7">
        <f t="shared" si="1"/>
        <v>61.595893607092876</v>
      </c>
      <c r="M7">
        <f t="shared" si="6"/>
        <v>61.544045211800714</v>
      </c>
      <c r="N7">
        <f t="shared" si="7"/>
        <v>1.0120403015473189</v>
      </c>
      <c r="O7">
        <v>0.81599999999999995</v>
      </c>
      <c r="P7">
        <v>0.77200000000000002</v>
      </c>
      <c r="Q7">
        <v>0.79200000000000004</v>
      </c>
      <c r="S7">
        <f t="shared" si="8"/>
        <v>0.26551563229118058</v>
      </c>
      <c r="T7">
        <f t="shared" si="2"/>
        <v>0.25524965002333183</v>
      </c>
      <c r="U7">
        <f t="shared" si="2"/>
        <v>0.25991600559962674</v>
      </c>
      <c r="W7">
        <f t="shared" si="9"/>
        <v>88.505210763726851</v>
      </c>
      <c r="X7">
        <f t="shared" si="3"/>
        <v>85.083216674443946</v>
      </c>
      <c r="Y7">
        <f t="shared" si="3"/>
        <v>86.638668533208914</v>
      </c>
      <c r="Z7">
        <f t="shared" si="10"/>
        <v>86.742365323793251</v>
      </c>
      <c r="AA7">
        <f t="shared" si="11"/>
        <v>1.7133521690110591</v>
      </c>
    </row>
    <row r="8" spans="1:27" x14ac:dyDescent="0.25">
      <c r="A8" t="s">
        <v>8</v>
      </c>
      <c r="B8">
        <v>0.53600000000000003</v>
      </c>
      <c r="C8">
        <v>0.55400000000000005</v>
      </c>
      <c r="D8">
        <v>0.52400000000000002</v>
      </c>
      <c r="F8">
        <f t="shared" si="4"/>
        <v>0.20018665422305185</v>
      </c>
      <c r="G8">
        <f t="shared" si="0"/>
        <v>0.20438637424171727</v>
      </c>
      <c r="H8">
        <f t="shared" si="0"/>
        <v>0.1973868408772749</v>
      </c>
      <c r="J8">
        <f t="shared" si="5"/>
        <v>66.728884741017282</v>
      </c>
      <c r="K8">
        <f t="shared" si="1"/>
        <v>68.128791413905759</v>
      </c>
      <c r="L8">
        <f t="shared" si="1"/>
        <v>65.795613625758307</v>
      </c>
      <c r="M8">
        <f t="shared" si="6"/>
        <v>66.884429926893787</v>
      </c>
      <c r="N8">
        <f t="shared" si="7"/>
        <v>1.1743404005709654</v>
      </c>
      <c r="O8">
        <v>1.1639999999999999</v>
      </c>
      <c r="P8">
        <v>1.1519999999999999</v>
      </c>
      <c r="Q8">
        <v>1.1180000000000001</v>
      </c>
      <c r="S8">
        <f t="shared" si="8"/>
        <v>0.3467102193187121</v>
      </c>
      <c r="T8">
        <f t="shared" si="2"/>
        <v>0.34391040597293515</v>
      </c>
      <c r="U8">
        <f t="shared" si="2"/>
        <v>0.33597760149323386</v>
      </c>
      <c r="W8">
        <f t="shared" si="9"/>
        <v>115.57007310623737</v>
      </c>
      <c r="X8">
        <f t="shared" si="3"/>
        <v>114.6368019909784</v>
      </c>
      <c r="Y8">
        <f t="shared" si="3"/>
        <v>111.99253383107796</v>
      </c>
      <c r="Z8">
        <f t="shared" si="10"/>
        <v>114.06646964276457</v>
      </c>
      <c r="AA8">
        <f t="shared" si="11"/>
        <v>1.8557090442446373</v>
      </c>
    </row>
    <row r="10" spans="1:27" x14ac:dyDescent="0.25">
      <c r="A10" t="s">
        <v>9</v>
      </c>
      <c r="B10">
        <v>1.4E-2</v>
      </c>
      <c r="C10">
        <v>2.5999999999999999E-2</v>
      </c>
      <c r="D10">
        <v>1.6E-2</v>
      </c>
      <c r="O10">
        <v>1.4E-2</v>
      </c>
      <c r="P10">
        <v>2.5999999999999999E-2</v>
      </c>
      <c r="Q10">
        <v>1.6E-2</v>
      </c>
    </row>
    <row r="15" spans="1:27" x14ac:dyDescent="0.25">
      <c r="B15" t="s">
        <v>12</v>
      </c>
      <c r="C15" t="s">
        <v>13</v>
      </c>
      <c r="P15" t="s">
        <v>12</v>
      </c>
      <c r="Q15" t="s">
        <v>13</v>
      </c>
    </row>
    <row r="16" spans="1:27" x14ac:dyDescent="0.25">
      <c r="A16" t="s">
        <v>3</v>
      </c>
      <c r="B16">
        <v>59.936744957743564</v>
      </c>
      <c r="C16">
        <v>60.299683724788729</v>
      </c>
      <c r="D16">
        <v>1.8228232313213053</v>
      </c>
      <c r="E16">
        <v>1.9695566872217167</v>
      </c>
      <c r="O16" t="s">
        <v>3</v>
      </c>
      <c r="P16">
        <v>109.192720485301</v>
      </c>
      <c r="Q16">
        <v>99.030435008036534</v>
      </c>
      <c r="R16">
        <v>2.0399559882725158</v>
      </c>
      <c r="S16">
        <v>1.969556687221709</v>
      </c>
    </row>
    <row r="17" spans="1:19" x14ac:dyDescent="0.25">
      <c r="A17" t="s">
        <v>5</v>
      </c>
      <c r="B17">
        <v>75.439415150101112</v>
      </c>
      <c r="C17">
        <v>64.654948929330644</v>
      </c>
      <c r="D17">
        <v>1.3289786506949017</v>
      </c>
      <c r="E17">
        <v>0.4490202746847291</v>
      </c>
      <c r="O17" t="s">
        <v>5</v>
      </c>
      <c r="P17">
        <v>105.87442318660239</v>
      </c>
      <c r="Q17">
        <v>101.41546119147614</v>
      </c>
      <c r="R17">
        <v>3.9788365309171332</v>
      </c>
      <c r="S17">
        <v>2.2594243344740921</v>
      </c>
    </row>
    <row r="18" spans="1:19" x14ac:dyDescent="0.25">
      <c r="A18" t="s">
        <v>7</v>
      </c>
      <c r="B18">
        <v>61.544045211800714</v>
      </c>
      <c r="C18">
        <v>66.884429926893787</v>
      </c>
      <c r="D18">
        <v>1.0120403015473189</v>
      </c>
      <c r="E18">
        <v>1.1743404005709654</v>
      </c>
      <c r="O18" t="s">
        <v>7</v>
      </c>
      <c r="P18">
        <v>86.742365323793251</v>
      </c>
      <c r="Q18">
        <v>114.06646964276457</v>
      </c>
      <c r="R18">
        <v>1.7133521690110591</v>
      </c>
      <c r="S18">
        <v>1.8557090442446373</v>
      </c>
    </row>
    <row r="35" spans="1:17" x14ac:dyDescent="0.25">
      <c r="B35" t="s">
        <v>21</v>
      </c>
      <c r="C35">
        <v>53.52</v>
      </c>
    </row>
    <row r="36" spans="1:17" x14ac:dyDescent="0.25">
      <c r="B36" t="s">
        <v>22</v>
      </c>
      <c r="C36" t="s">
        <v>24</v>
      </c>
      <c r="P36" t="s">
        <v>21</v>
      </c>
      <c r="Q36">
        <v>45.94</v>
      </c>
    </row>
    <row r="37" spans="1:17" x14ac:dyDescent="0.25">
      <c r="B37" t="s">
        <v>23</v>
      </c>
      <c r="C37">
        <v>2.4700000000000002</v>
      </c>
      <c r="P37" t="s">
        <v>22</v>
      </c>
      <c r="Q37" t="s">
        <v>24</v>
      </c>
    </row>
    <row r="38" spans="1:17" x14ac:dyDescent="0.25">
      <c r="P38" t="s">
        <v>23</v>
      </c>
      <c r="Q38">
        <v>4.3099999999999996</v>
      </c>
    </row>
    <row r="40" spans="1:17" x14ac:dyDescent="0.25">
      <c r="A40" t="s">
        <v>18</v>
      </c>
      <c r="B40" t="s">
        <v>19</v>
      </c>
      <c r="C40" t="s">
        <v>20</v>
      </c>
    </row>
    <row r="41" spans="1:17" x14ac:dyDescent="0.25">
      <c r="A41" t="s">
        <v>3</v>
      </c>
      <c r="B41">
        <v>61.284803235339879</v>
      </c>
      <c r="C41">
        <v>111.05926271581897</v>
      </c>
    </row>
    <row r="42" spans="1:17" x14ac:dyDescent="0.25">
      <c r="A42" t="s">
        <v>3</v>
      </c>
      <c r="B42">
        <v>60.662622491833893</v>
      </c>
      <c r="C42">
        <v>109.50381085705401</v>
      </c>
    </row>
    <row r="43" spans="1:17" x14ac:dyDescent="0.25">
      <c r="A43" t="s">
        <v>3</v>
      </c>
      <c r="B43">
        <v>57.862809146056932</v>
      </c>
      <c r="C43">
        <v>107.01508788303005</v>
      </c>
    </row>
    <row r="44" spans="1:17" x14ac:dyDescent="0.25">
      <c r="A44" t="s">
        <v>4</v>
      </c>
      <c r="B44">
        <v>62.529164722351858</v>
      </c>
      <c r="C44">
        <v>99.393373775081685</v>
      </c>
    </row>
    <row r="45" spans="1:17" x14ac:dyDescent="0.25">
      <c r="A45" t="s">
        <v>4</v>
      </c>
      <c r="B45">
        <v>58.796080261315915</v>
      </c>
      <c r="C45">
        <v>100.79328044797015</v>
      </c>
    </row>
    <row r="46" spans="1:17" x14ac:dyDescent="0.25">
      <c r="A46" t="s">
        <v>4</v>
      </c>
      <c r="B46">
        <v>59.573806190698413</v>
      </c>
      <c r="C46">
        <v>96.904650801057727</v>
      </c>
    </row>
    <row r="47" spans="1:17" x14ac:dyDescent="0.25">
      <c r="A47" t="s">
        <v>5</v>
      </c>
      <c r="B47">
        <v>74.039508477212635</v>
      </c>
      <c r="C47">
        <v>110.43708197231298</v>
      </c>
    </row>
    <row r="48" spans="1:17" x14ac:dyDescent="0.25">
      <c r="A48" t="s">
        <v>5</v>
      </c>
      <c r="B48">
        <v>76.683776637113084</v>
      </c>
      <c r="C48">
        <v>104.05972935137659</v>
      </c>
    </row>
    <row r="49" spans="1:3" x14ac:dyDescent="0.25">
      <c r="A49" t="s">
        <v>5</v>
      </c>
      <c r="B49">
        <v>75.594960335977603</v>
      </c>
      <c r="C49">
        <v>103.12645823611761</v>
      </c>
    </row>
    <row r="50" spans="1:3" x14ac:dyDescent="0.25">
      <c r="A50" t="s">
        <v>6</v>
      </c>
      <c r="B50">
        <v>65.1734328822523</v>
      </c>
      <c r="C50">
        <v>103.74863897962359</v>
      </c>
    </row>
    <row r="51" spans="1:3" x14ac:dyDescent="0.25">
      <c r="A51" t="s">
        <v>6</v>
      </c>
      <c r="B51">
        <v>64.395706952869816</v>
      </c>
      <c r="C51">
        <v>99.237828589205179</v>
      </c>
    </row>
    <row r="52" spans="1:3" x14ac:dyDescent="0.25">
      <c r="A52" t="s">
        <v>6</v>
      </c>
      <c r="B52">
        <v>64.395706952869816</v>
      </c>
      <c r="C52">
        <v>101.25991600559965</v>
      </c>
    </row>
    <row r="53" spans="1:3" x14ac:dyDescent="0.25">
      <c r="A53" t="s">
        <v>7</v>
      </c>
      <c r="B53">
        <v>62.529164722351858</v>
      </c>
      <c r="C53">
        <v>88.505210763726851</v>
      </c>
    </row>
    <row r="54" spans="1:3" x14ac:dyDescent="0.25">
      <c r="A54" t="s">
        <v>7</v>
      </c>
      <c r="B54">
        <v>60.507077305957395</v>
      </c>
      <c r="C54">
        <v>85.083216674443946</v>
      </c>
    </row>
    <row r="55" spans="1:3" x14ac:dyDescent="0.25">
      <c r="A55" t="s">
        <v>7</v>
      </c>
      <c r="B55">
        <v>61.595893607092876</v>
      </c>
      <c r="C55">
        <v>86.638668533208914</v>
      </c>
    </row>
    <row r="56" spans="1:3" x14ac:dyDescent="0.25">
      <c r="A56" t="s">
        <v>8</v>
      </c>
      <c r="B56">
        <v>66.728884741017282</v>
      </c>
      <c r="C56">
        <v>115.57007310623737</v>
      </c>
    </row>
    <row r="57" spans="1:3" x14ac:dyDescent="0.25">
      <c r="A57" t="s">
        <v>8</v>
      </c>
      <c r="B57">
        <v>68.128791413905759</v>
      </c>
      <c r="C57">
        <v>114.6368019909784</v>
      </c>
    </row>
    <row r="58" spans="1:3" x14ac:dyDescent="0.25">
      <c r="A58" t="s">
        <v>8</v>
      </c>
      <c r="B58">
        <v>65.795613625758307</v>
      </c>
      <c r="C58">
        <v>111.99253383107796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Total antioxidant capacity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2019-08-17T04:02:19Z</dcterms:created>
  <dcterms:modified xsi:type="dcterms:W3CDTF">2020-09-12T16:36:09Z</dcterms:modified>
</cp:coreProperties>
</file>